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18195" windowHeight="11820"/>
  </bookViews>
  <sheets>
    <sheet name="ΓΠ" sheetId="1" r:id="rId1"/>
    <sheet name="Κ" sheetId="2" r:id="rId2"/>
    <sheet name="ΞΓ" sheetId="3" r:id="rId3"/>
    <sheet name="ΕΠ" sheetId="4" r:id="rId4"/>
    <sheet name="Ειδικότητες" sheetId="5" r:id="rId5"/>
  </sheets>
  <calcPr calcId="144315"/>
</workbook>
</file>

<file path=xl/calcChain.xml><?xml version="1.0" encoding="utf-8"?>
<calcChain xmlns="http://schemas.openxmlformats.org/spreadsheetml/2006/main">
  <c r="F2" i="5" l="1"/>
  <c r="D32" i="4"/>
  <c r="C32" i="4"/>
  <c r="F31" i="4"/>
  <c r="E31" i="4"/>
  <c r="F30" i="4"/>
  <c r="E30" i="4"/>
  <c r="F29" i="4"/>
  <c r="E29" i="4"/>
  <c r="F28" i="4"/>
  <c r="F32" i="4" s="1"/>
  <c r="E28" i="4"/>
  <c r="E27" i="4"/>
  <c r="E26" i="4"/>
  <c r="E25" i="4"/>
  <c r="E24" i="4"/>
  <c r="E23" i="4"/>
  <c r="E32" i="4" s="1"/>
  <c r="D20" i="4"/>
  <c r="C20" i="4"/>
  <c r="E19" i="4"/>
  <c r="F19" i="4" s="1"/>
  <c r="E18" i="4"/>
  <c r="F18" i="4" s="1"/>
  <c r="E17" i="4"/>
  <c r="F17" i="4" s="1"/>
  <c r="E16" i="4"/>
  <c r="F16" i="4" s="1"/>
  <c r="E15" i="4"/>
  <c r="F15" i="4" s="1"/>
  <c r="F20" i="4" s="1"/>
  <c r="E14" i="4"/>
  <c r="E13" i="4"/>
  <c r="E20" i="4" s="1"/>
  <c r="D10" i="4"/>
  <c r="C10" i="4"/>
  <c r="J9" i="4"/>
  <c r="E9" i="4"/>
  <c r="J8" i="4"/>
  <c r="E8" i="4"/>
  <c r="J7" i="4"/>
  <c r="E7" i="4"/>
  <c r="J6" i="4"/>
  <c r="E6" i="4"/>
  <c r="J5" i="4"/>
  <c r="E5" i="4"/>
  <c r="J4" i="4"/>
  <c r="C13" i="5" s="1"/>
  <c r="E4" i="4"/>
  <c r="F4" i="4" s="1"/>
  <c r="F3" i="4"/>
  <c r="E3" i="4"/>
  <c r="J2" i="4"/>
  <c r="E2" i="4"/>
  <c r="E10" i="4" s="1"/>
  <c r="F35" i="3"/>
  <c r="D35" i="3"/>
  <c r="C35" i="3"/>
  <c r="E34" i="3"/>
  <c r="E33" i="3"/>
  <c r="E32" i="3"/>
  <c r="E31" i="3"/>
  <c r="E30" i="3"/>
  <c r="E29" i="3"/>
  <c r="E28" i="3"/>
  <c r="E27" i="3"/>
  <c r="E26" i="3"/>
  <c r="E25" i="3"/>
  <c r="E35" i="3" s="1"/>
  <c r="F22" i="3"/>
  <c r="D22" i="3"/>
  <c r="C22" i="3"/>
  <c r="E21" i="3"/>
  <c r="E20" i="3"/>
  <c r="E19" i="3"/>
  <c r="E18" i="3"/>
  <c r="E17" i="3"/>
  <c r="E16" i="3"/>
  <c r="E15" i="3"/>
  <c r="E14" i="3"/>
  <c r="E22" i="3" s="1"/>
  <c r="F11" i="3"/>
  <c r="D11" i="3"/>
  <c r="C11" i="3"/>
  <c r="E10" i="3"/>
  <c r="E9" i="3"/>
  <c r="E8" i="3"/>
  <c r="E7" i="3"/>
  <c r="E11" i="3" s="1"/>
  <c r="E6" i="3"/>
  <c r="E5" i="3"/>
  <c r="K4" i="3"/>
  <c r="C12" i="5" s="1"/>
  <c r="E4" i="3"/>
  <c r="K3" i="3"/>
  <c r="C10" i="5" s="1"/>
  <c r="E3" i="3"/>
  <c r="K2" i="3"/>
  <c r="C11" i="5" s="1"/>
  <c r="E2" i="3"/>
  <c r="I33" i="2"/>
  <c r="H33" i="2"/>
  <c r="G33" i="2"/>
  <c r="F33" i="2"/>
  <c r="E33" i="2"/>
  <c r="C33" i="2"/>
  <c r="B33" i="2"/>
  <c r="I32" i="2"/>
  <c r="D32" i="2"/>
  <c r="I31" i="2"/>
  <c r="D31" i="2"/>
  <c r="I30" i="2"/>
  <c r="D30" i="2"/>
  <c r="D33" i="2" s="1"/>
  <c r="H27" i="2"/>
  <c r="G27" i="2"/>
  <c r="F27" i="2"/>
  <c r="E27" i="2"/>
  <c r="C27" i="2"/>
  <c r="B27" i="2"/>
  <c r="I26" i="2"/>
  <c r="D26" i="2"/>
  <c r="I25" i="2"/>
  <c r="I27" i="2" s="1"/>
  <c r="D25" i="2"/>
  <c r="D27" i="2" s="1"/>
  <c r="I22" i="2"/>
  <c r="H22" i="2"/>
  <c r="G22" i="2"/>
  <c r="F22" i="2"/>
  <c r="E22" i="2"/>
  <c r="C22" i="2"/>
  <c r="B22" i="2"/>
  <c r="I21" i="2"/>
  <c r="D21" i="2"/>
  <c r="I20" i="2"/>
  <c r="D20" i="2"/>
  <c r="I19" i="2"/>
  <c r="D19" i="2"/>
  <c r="D22" i="2" s="1"/>
  <c r="H16" i="2"/>
  <c r="G16" i="2"/>
  <c r="M11" i="2" s="1"/>
  <c r="F16" i="2"/>
  <c r="E16" i="2"/>
  <c r="C16" i="2"/>
  <c r="B16" i="2"/>
  <c r="I15" i="2"/>
  <c r="I16" i="2" s="1"/>
  <c r="D15" i="2"/>
  <c r="I14" i="2"/>
  <c r="D14" i="2"/>
  <c r="D16" i="2" s="1"/>
  <c r="M13" i="2"/>
  <c r="M12" i="2"/>
  <c r="H11" i="2"/>
  <c r="G11" i="2"/>
  <c r="M9" i="2" s="1"/>
  <c r="F11" i="2"/>
  <c r="E11" i="2"/>
  <c r="C11" i="2"/>
  <c r="B11" i="2"/>
  <c r="M10" i="2"/>
  <c r="I10" i="2"/>
  <c r="D10" i="2"/>
  <c r="I9" i="2"/>
  <c r="I11" i="2" s="1"/>
  <c r="D9" i="2"/>
  <c r="M8" i="2"/>
  <c r="I8" i="2"/>
  <c r="D8" i="2"/>
  <c r="M6" i="2"/>
  <c r="M5" i="2"/>
  <c r="I5" i="2"/>
  <c r="H5" i="2"/>
  <c r="G5" i="2"/>
  <c r="M4" i="2" s="1"/>
  <c r="F5" i="2"/>
  <c r="E5" i="2"/>
  <c r="M2" i="2" s="1"/>
  <c r="C5" i="2"/>
  <c r="B5" i="2"/>
  <c r="I4" i="2"/>
  <c r="D4" i="2"/>
  <c r="M3" i="2"/>
  <c r="I3" i="2"/>
  <c r="D3" i="2"/>
  <c r="I2" i="2"/>
  <c r="D2" i="2"/>
  <c r="D5" i="2" s="1"/>
  <c r="P29" i="1"/>
  <c r="O29" i="1"/>
  <c r="N29" i="1"/>
  <c r="T14" i="1" s="1"/>
  <c r="C8" i="5" s="1"/>
  <c r="M29" i="1"/>
  <c r="L29" i="1"/>
  <c r="K29" i="1"/>
  <c r="J29" i="1"/>
  <c r="T16" i="1" s="1"/>
  <c r="I29" i="1"/>
  <c r="H29" i="1"/>
  <c r="T5" i="1" s="1"/>
  <c r="G29" i="1"/>
  <c r="F29" i="1"/>
  <c r="E29" i="1"/>
  <c r="C29" i="1"/>
  <c r="B29" i="1"/>
  <c r="Q28" i="1"/>
  <c r="D28" i="1"/>
  <c r="Q27" i="1"/>
  <c r="D27" i="1"/>
  <c r="Q26" i="1"/>
  <c r="D26" i="1"/>
  <c r="Q25" i="1"/>
  <c r="D25" i="1"/>
  <c r="Q24" i="1"/>
  <c r="D24" i="1"/>
  <c r="Q23" i="1"/>
  <c r="D23" i="1"/>
  <c r="Q22" i="1"/>
  <c r="D22" i="1"/>
  <c r="Q21" i="1"/>
  <c r="Q29" i="1" s="1"/>
  <c r="D21" i="1"/>
  <c r="D29" i="1" s="1"/>
  <c r="P18" i="1"/>
  <c r="O18" i="1"/>
  <c r="N18" i="1"/>
  <c r="M18" i="1"/>
  <c r="L18" i="1"/>
  <c r="K18" i="1"/>
  <c r="T8" i="1" s="1"/>
  <c r="J18" i="1"/>
  <c r="I18" i="1"/>
  <c r="T6" i="1" s="1"/>
  <c r="H18" i="1"/>
  <c r="G18" i="1"/>
  <c r="T4" i="1" s="1"/>
  <c r="F18" i="1"/>
  <c r="E18" i="1"/>
  <c r="T2" i="1" s="1"/>
  <c r="C18" i="1"/>
  <c r="B18" i="1"/>
  <c r="T17" i="1"/>
  <c r="C15" i="5" s="1"/>
  <c r="Q17" i="1"/>
  <c r="D17" i="1"/>
  <c r="Q16" i="1"/>
  <c r="D16" i="1"/>
  <c r="T15" i="1"/>
  <c r="C25" i="5" s="1"/>
  <c r="Q15" i="1"/>
  <c r="D15" i="1"/>
  <c r="Q14" i="1"/>
  <c r="D14" i="1"/>
  <c r="T13" i="1"/>
  <c r="C16" i="5" s="1"/>
  <c r="Q13" i="1"/>
  <c r="D13" i="1"/>
  <c r="Q12" i="1"/>
  <c r="Q18" i="1" s="1"/>
  <c r="D12" i="1"/>
  <c r="D18" i="1" s="1"/>
  <c r="T9" i="1"/>
  <c r="C5" i="5" s="1"/>
  <c r="P9" i="1"/>
  <c r="O9" i="1"/>
  <c r="T12" i="1" s="1"/>
  <c r="C24" i="5" s="1"/>
  <c r="N9" i="1"/>
  <c r="T11" i="1" s="1"/>
  <c r="C14" i="5" s="1"/>
  <c r="M9" i="1"/>
  <c r="T10" i="1" s="1"/>
  <c r="C6" i="5" s="1"/>
  <c r="L9" i="1"/>
  <c r="K9" i="1"/>
  <c r="J9" i="1"/>
  <c r="I9" i="1"/>
  <c r="H9" i="1"/>
  <c r="G9" i="1"/>
  <c r="F9" i="1"/>
  <c r="E9" i="1"/>
  <c r="C9" i="1"/>
  <c r="B9" i="1"/>
  <c r="Q8" i="1"/>
  <c r="D8" i="1"/>
  <c r="T7" i="1"/>
  <c r="Q7" i="1"/>
  <c r="D7" i="1"/>
  <c r="Q6" i="1"/>
  <c r="D6" i="1"/>
  <c r="Q5" i="1"/>
  <c r="D5" i="1"/>
  <c r="Q4" i="1"/>
  <c r="D4" i="1"/>
  <c r="T3" i="1"/>
  <c r="Q3" i="1"/>
  <c r="D3" i="1"/>
  <c r="D9" i="1" s="1"/>
  <c r="Q2" i="1"/>
  <c r="D2" i="1"/>
  <c r="Q9" i="1" l="1"/>
  <c r="T18" i="1"/>
  <c r="C2" i="5"/>
  <c r="D11" i="2"/>
  <c r="M7" i="2"/>
  <c r="M14" i="2" s="1"/>
  <c r="C3" i="5"/>
  <c r="K5" i="3"/>
  <c r="F2" i="4"/>
  <c r="C4" i="5" l="1"/>
  <c r="J3" i="4"/>
  <c r="F10" i="4"/>
  <c r="J10" i="4" l="1"/>
  <c r="F1" i="5" s="1"/>
  <c r="F3" i="5" s="1"/>
  <c r="C31" i="5"/>
  <c r="C32" i="5" l="1"/>
</calcChain>
</file>

<file path=xl/sharedStrings.xml><?xml version="1.0" encoding="utf-8"?>
<sst xmlns="http://schemas.openxmlformats.org/spreadsheetml/2006/main" count="427" uniqueCount="165">
  <si>
    <t>Τμήμα</t>
  </si>
  <si>
    <t>Α</t>
  </si>
  <si>
    <t>Κ</t>
  </si>
  <si>
    <t>Σύνολο</t>
  </si>
  <si>
    <t>Θρησκευτικά</t>
  </si>
  <si>
    <t>Αρχαία</t>
  </si>
  <si>
    <t>Νέα</t>
  </si>
  <si>
    <t>Κείμενα</t>
  </si>
  <si>
    <t>Ιστορία</t>
  </si>
  <si>
    <t>Άλγεβρα</t>
  </si>
  <si>
    <t>Γεωμετρία</t>
  </si>
  <si>
    <t>Φυσική</t>
  </si>
  <si>
    <t>Χημεία</t>
  </si>
  <si>
    <t>Αρχές Οικονομίας</t>
  </si>
  <si>
    <t>Τεχνολογία</t>
  </si>
  <si>
    <t>Φυσική Αγωγή</t>
  </si>
  <si>
    <t>Μάθημα</t>
  </si>
  <si>
    <t>Ώρες</t>
  </si>
  <si>
    <t>Α' Ανάθεση</t>
  </si>
  <si>
    <t>Α1</t>
  </si>
  <si>
    <t>ΠΕ01</t>
  </si>
  <si>
    <t>Α2</t>
  </si>
  <si>
    <t>ΠΕ02</t>
  </si>
  <si>
    <t>Α3</t>
  </si>
  <si>
    <t>Α4</t>
  </si>
  <si>
    <t>Α5</t>
  </si>
  <si>
    <t>Α6</t>
  </si>
  <si>
    <t>ΠΕ03</t>
  </si>
  <si>
    <t>Α7</t>
  </si>
  <si>
    <t>ΠΕ0401</t>
  </si>
  <si>
    <t>ΠΕ0402</t>
  </si>
  <si>
    <t>Βιολογία</t>
  </si>
  <si>
    <t>Δίκαιο</t>
  </si>
  <si>
    <t>Οικονομία</t>
  </si>
  <si>
    <t>ΠΕ09</t>
  </si>
  <si>
    <t>Β1</t>
  </si>
  <si>
    <t>ΠΕ12</t>
  </si>
  <si>
    <t>Β2</t>
  </si>
  <si>
    <t>ΠΕ11</t>
  </si>
  <si>
    <t>Β3</t>
  </si>
  <si>
    <t>ΠΕ0404</t>
  </si>
  <si>
    <t>Β4</t>
  </si>
  <si>
    <t>ΠΕ13</t>
  </si>
  <si>
    <t>Β5</t>
  </si>
  <si>
    <t>Στατιστική</t>
  </si>
  <si>
    <t>Β6</t>
  </si>
  <si>
    <t>Κοινωνιολογία</t>
  </si>
  <si>
    <t>ΠΕ10</t>
  </si>
  <si>
    <t>Γ1</t>
  </si>
  <si>
    <t>Γ2</t>
  </si>
  <si>
    <t>Γ3</t>
  </si>
  <si>
    <t>Γ4</t>
  </si>
  <si>
    <t>Γ5</t>
  </si>
  <si>
    <t>Γ6</t>
  </si>
  <si>
    <t>Γ7</t>
  </si>
  <si>
    <t>Γ8</t>
  </si>
  <si>
    <t>Φιλοσοφία</t>
  </si>
  <si>
    <t>Λατινικά</t>
  </si>
  <si>
    <t>Βα1</t>
  </si>
  <si>
    <t>Βα2</t>
  </si>
  <si>
    <t>Βα3</t>
  </si>
  <si>
    <t>Λογοτεχνία</t>
  </si>
  <si>
    <t>Μαθηματικά</t>
  </si>
  <si>
    <t>Ββ1</t>
  </si>
  <si>
    <t>Ββ2</t>
  </si>
  <si>
    <t>Ββ3</t>
  </si>
  <si>
    <t>Τεχνολογία Επικοινωνιών</t>
  </si>
  <si>
    <t>ΠΕ1206/ΠΕ1210</t>
  </si>
  <si>
    <t>ΑΕΠΠ</t>
  </si>
  <si>
    <t>ΠΕ19</t>
  </si>
  <si>
    <t>ΑΟΔΕ</t>
  </si>
  <si>
    <t>Βγ1</t>
  </si>
  <si>
    <t>Βγ2</t>
  </si>
  <si>
    <t>Γα1</t>
  </si>
  <si>
    <t>Γα2</t>
  </si>
  <si>
    <t>Γα3</t>
  </si>
  <si>
    <t>Γβ1</t>
  </si>
  <si>
    <t>Γβ2</t>
  </si>
  <si>
    <t>Γγ1</t>
  </si>
  <si>
    <t>Γγ2</t>
  </si>
  <si>
    <t>Γγ3</t>
  </si>
  <si>
    <t>Τάξη</t>
  </si>
  <si>
    <t>Γλώσσα</t>
  </si>
  <si>
    <t>Αγγλικά</t>
  </si>
  <si>
    <t>ΠΕ06</t>
  </si>
  <si>
    <t>Γαλλικά</t>
  </si>
  <si>
    <t>ΠΕ05</t>
  </si>
  <si>
    <t>Γερμανικά</t>
  </si>
  <si>
    <t>ΠΕ07</t>
  </si>
  <si>
    <t>Α27</t>
  </si>
  <si>
    <t>Α36</t>
  </si>
  <si>
    <t>Β26</t>
  </si>
  <si>
    <t>A5</t>
  </si>
  <si>
    <t>Εφαρμογές Πληροφορικής</t>
  </si>
  <si>
    <t>Λογική</t>
  </si>
  <si>
    <t>A6</t>
  </si>
  <si>
    <t>Πληροφορική</t>
  </si>
  <si>
    <t>A7</t>
  </si>
  <si>
    <t>Αισθητική Αγωγή</t>
  </si>
  <si>
    <t>ΠΕ08</t>
  </si>
  <si>
    <t>A2</t>
  </si>
  <si>
    <t>Ψυχολογία</t>
  </si>
  <si>
    <t>A3</t>
  </si>
  <si>
    <t>Αστρονομία</t>
  </si>
  <si>
    <t>ΠΕ03/ΠΕ0401</t>
  </si>
  <si>
    <t>A4</t>
  </si>
  <si>
    <t>Σχέδιο Ελεύθερο</t>
  </si>
  <si>
    <t>ΑΟΘ</t>
  </si>
  <si>
    <t>A1</t>
  </si>
  <si>
    <t>B1</t>
  </si>
  <si>
    <t>Στοιχεία Αστρονομίας</t>
  </si>
  <si>
    <t>B6</t>
  </si>
  <si>
    <t>B16</t>
  </si>
  <si>
    <t>Εφαρμογές Υπολογιστών</t>
  </si>
  <si>
    <t>B2</t>
  </si>
  <si>
    <t>B3</t>
  </si>
  <si>
    <t>B4</t>
  </si>
  <si>
    <t>B5</t>
  </si>
  <si>
    <t>Πολυμέσα</t>
  </si>
  <si>
    <t>Ειδικότητα</t>
  </si>
  <si>
    <t>Λεκτικό</t>
  </si>
  <si>
    <t>Ζήτηση</t>
  </si>
  <si>
    <t>Σύνολο διδακτικών ωρών</t>
  </si>
  <si>
    <t>Θεολόγοι</t>
  </si>
  <si>
    <t>Ώρες εργαστηρίων</t>
  </si>
  <si>
    <t>Φιλόλογοι</t>
  </si>
  <si>
    <t>Σύνολο ωρών</t>
  </si>
  <si>
    <t>Μαθηματικοί</t>
  </si>
  <si>
    <t>Φυσικοί</t>
  </si>
  <si>
    <t>Χημικοί</t>
  </si>
  <si>
    <t>ΠΕ0403</t>
  </si>
  <si>
    <t>Φυσιογνώστες</t>
  </si>
  <si>
    <t>Βιολόγοι</t>
  </si>
  <si>
    <t>ΠΕ0405</t>
  </si>
  <si>
    <t>Γεωλόγοι</t>
  </si>
  <si>
    <t>Γαλλικών</t>
  </si>
  <si>
    <t>Αγγλικών</t>
  </si>
  <si>
    <t>Γερμανικών</t>
  </si>
  <si>
    <t>Καλλιτεχνικών</t>
  </si>
  <si>
    <t>Οικονομολόγοι</t>
  </si>
  <si>
    <t>Κοινωνιολόγοι</t>
  </si>
  <si>
    <t>Γυμναστές</t>
  </si>
  <si>
    <t>ΠΕ1201</t>
  </si>
  <si>
    <t>Πολιτικοί Μηχανικοί</t>
  </si>
  <si>
    <t>ΠΕ1202</t>
  </si>
  <si>
    <t>Αρχιτέκτονες</t>
  </si>
  <si>
    <t>ΠΕ1203</t>
  </si>
  <si>
    <t>Τοπογράφοι</t>
  </si>
  <si>
    <t>ΠΕ1204</t>
  </si>
  <si>
    <t>Μηχανολόγοι</t>
  </si>
  <si>
    <t>ΠΕ1205</t>
  </si>
  <si>
    <t>Ηλεκτρολόγοι</t>
  </si>
  <si>
    <t>ΠΕ1206</t>
  </si>
  <si>
    <t>Ηλεκτρολόγοι Μηχανικοί</t>
  </si>
  <si>
    <t>ΠΕ1208</t>
  </si>
  <si>
    <t>Χημικοί Μηχανικοί</t>
  </si>
  <si>
    <t>ΠΕ1210</t>
  </si>
  <si>
    <t>Φυσικοί Ραδιοηλεκτρολόγοι</t>
  </si>
  <si>
    <t>Νομικοί</t>
  </si>
  <si>
    <t>ΠΕ14</t>
  </si>
  <si>
    <t>ΠΕ15</t>
  </si>
  <si>
    <t>ΠΕ16</t>
  </si>
  <si>
    <t>ΠΕ17</t>
  </si>
  <si>
    <t>ΠΕ18</t>
  </si>
  <si>
    <t>Πληροφορικοί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</si>
</sst>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/>
  </sheetViews>
  <sheetFormatPr defaultRowHeight="15" x14ac:dyDescent="0.25"/>
  <cols>
    <col min="1" max="1" width="6.7109375" bestFit="1" customWidth="1"/>
    <col min="2" max="3" width="3" bestFit="1" customWidth="1"/>
    <col min="4" max="4" width="7.42578125" bestFit="1" customWidth="1"/>
    <col min="5" max="5" width="12.7109375" bestFit="1" customWidth="1"/>
    <col min="6" max="6" width="7.42578125" bestFit="1" customWidth="1"/>
    <col min="7" max="7" width="4.7109375" bestFit="1" customWidth="1"/>
    <col min="8" max="8" width="8.140625" bestFit="1" customWidth="1"/>
    <col min="9" max="9" width="7.7109375" bestFit="1" customWidth="1"/>
    <col min="10" max="10" width="8.85546875" bestFit="1" customWidth="1"/>
    <col min="11" max="11" width="10.28515625" bestFit="1" customWidth="1"/>
    <col min="12" max="12" width="7.5703125" bestFit="1" customWidth="1"/>
    <col min="13" max="13" width="7.28515625" bestFit="1" customWidth="1"/>
    <col min="14" max="14" width="16.85546875" bestFit="1" customWidth="1"/>
    <col min="15" max="15" width="14.140625" bestFit="1" customWidth="1"/>
    <col min="16" max="16" width="14" bestFit="1" customWidth="1"/>
    <col min="17" max="17" width="7.42578125" bestFit="1" customWidth="1"/>
    <col min="19" max="19" width="14.140625" bestFit="1" customWidth="1"/>
    <col min="20" max="20" width="5.42578125" bestFit="1" customWidth="1"/>
    <col min="21" max="21" width="11.1406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</v>
      </c>
      <c r="S1" t="s">
        <v>16</v>
      </c>
      <c r="T1" t="s">
        <v>17</v>
      </c>
      <c r="U1" t="s">
        <v>18</v>
      </c>
    </row>
    <row r="2" spans="1:21" x14ac:dyDescent="0.25">
      <c r="A2" t="s">
        <v>19</v>
      </c>
      <c r="B2">
        <v>10</v>
      </c>
      <c r="C2">
        <v>17</v>
      </c>
      <c r="D2">
        <f>SUM(B2:C2)</f>
        <v>27</v>
      </c>
      <c r="E2">
        <v>2</v>
      </c>
      <c r="F2">
        <v>6</v>
      </c>
      <c r="G2">
        <v>2</v>
      </c>
      <c r="H2">
        <v>2</v>
      </c>
      <c r="I2">
        <v>2</v>
      </c>
      <c r="J2">
        <v>2</v>
      </c>
      <c r="K2">
        <v>3</v>
      </c>
      <c r="L2">
        <v>2</v>
      </c>
      <c r="M2">
        <v>2</v>
      </c>
      <c r="N2">
        <v>2</v>
      </c>
      <c r="O2">
        <v>2</v>
      </c>
      <c r="P2">
        <v>2</v>
      </c>
      <c r="Q2">
        <f>SUM(E2:P2)</f>
        <v>29</v>
      </c>
      <c r="S2" t="s">
        <v>4</v>
      </c>
      <c r="T2">
        <f>SUM(E9,E18,E29)</f>
        <v>34</v>
      </c>
      <c r="U2" t="s">
        <v>20</v>
      </c>
    </row>
    <row r="3" spans="1:21" x14ac:dyDescent="0.25">
      <c r="A3" t="s">
        <v>21</v>
      </c>
      <c r="B3">
        <v>14</v>
      </c>
      <c r="C3">
        <v>10</v>
      </c>
      <c r="D3">
        <f t="shared" ref="D3:D28" si="0">SUM(B3:C3)</f>
        <v>24</v>
      </c>
      <c r="E3">
        <v>2</v>
      </c>
      <c r="F3">
        <v>6</v>
      </c>
      <c r="G3">
        <v>2</v>
      </c>
      <c r="H3">
        <v>2</v>
      </c>
      <c r="I3">
        <v>2</v>
      </c>
      <c r="J3">
        <v>2</v>
      </c>
      <c r="K3">
        <v>3</v>
      </c>
      <c r="L3">
        <v>2</v>
      </c>
      <c r="M3">
        <v>2</v>
      </c>
      <c r="N3">
        <v>2</v>
      </c>
      <c r="O3">
        <v>2</v>
      </c>
      <c r="P3">
        <v>2</v>
      </c>
      <c r="Q3">
        <f t="shared" ref="Q3:Q8" si="1">SUM(E3:P3)</f>
        <v>29</v>
      </c>
      <c r="S3" t="s">
        <v>5</v>
      </c>
      <c r="T3">
        <f>SUM(F9,F18,F29)</f>
        <v>62</v>
      </c>
      <c r="U3" t="s">
        <v>22</v>
      </c>
    </row>
    <row r="4" spans="1:21" x14ac:dyDescent="0.25">
      <c r="A4" t="s">
        <v>23</v>
      </c>
      <c r="B4">
        <v>10</v>
      </c>
      <c r="C4">
        <v>12</v>
      </c>
      <c r="D4">
        <f t="shared" si="0"/>
        <v>22</v>
      </c>
      <c r="E4">
        <v>2</v>
      </c>
      <c r="F4">
        <v>6</v>
      </c>
      <c r="G4">
        <v>2</v>
      </c>
      <c r="H4">
        <v>2</v>
      </c>
      <c r="I4">
        <v>2</v>
      </c>
      <c r="J4">
        <v>2</v>
      </c>
      <c r="K4">
        <v>3</v>
      </c>
      <c r="L4">
        <v>2</v>
      </c>
      <c r="M4">
        <v>2</v>
      </c>
      <c r="N4">
        <v>2</v>
      </c>
      <c r="O4">
        <v>2</v>
      </c>
      <c r="P4">
        <v>2</v>
      </c>
      <c r="Q4">
        <f t="shared" si="1"/>
        <v>29</v>
      </c>
      <c r="S4" t="s">
        <v>6</v>
      </c>
      <c r="T4">
        <f>SUM(G9,G18,G29)</f>
        <v>42</v>
      </c>
      <c r="U4" t="s">
        <v>22</v>
      </c>
    </row>
    <row r="5" spans="1:21" x14ac:dyDescent="0.25">
      <c r="A5" t="s">
        <v>24</v>
      </c>
      <c r="B5">
        <v>11</v>
      </c>
      <c r="C5">
        <v>13</v>
      </c>
      <c r="D5">
        <f t="shared" si="0"/>
        <v>24</v>
      </c>
      <c r="E5">
        <v>2</v>
      </c>
      <c r="F5">
        <v>6</v>
      </c>
      <c r="G5">
        <v>2</v>
      </c>
      <c r="H5">
        <v>2</v>
      </c>
      <c r="I5">
        <v>2</v>
      </c>
      <c r="J5">
        <v>2</v>
      </c>
      <c r="K5">
        <v>3</v>
      </c>
      <c r="L5">
        <v>2</v>
      </c>
      <c r="M5">
        <v>2</v>
      </c>
      <c r="N5">
        <v>2</v>
      </c>
      <c r="O5">
        <v>2</v>
      </c>
      <c r="P5">
        <v>2</v>
      </c>
      <c r="Q5">
        <f t="shared" si="1"/>
        <v>29</v>
      </c>
      <c r="S5" t="s">
        <v>7</v>
      </c>
      <c r="T5">
        <f>SUM(H9,H18,H29)</f>
        <v>42</v>
      </c>
      <c r="U5" t="s">
        <v>22</v>
      </c>
    </row>
    <row r="6" spans="1:21" x14ac:dyDescent="0.25">
      <c r="A6" t="s">
        <v>25</v>
      </c>
      <c r="B6">
        <v>10</v>
      </c>
      <c r="C6">
        <v>13</v>
      </c>
      <c r="D6">
        <f t="shared" si="0"/>
        <v>23</v>
      </c>
      <c r="E6">
        <v>2</v>
      </c>
      <c r="F6">
        <v>6</v>
      </c>
      <c r="G6">
        <v>2</v>
      </c>
      <c r="H6">
        <v>2</v>
      </c>
      <c r="I6">
        <v>2</v>
      </c>
      <c r="J6">
        <v>2</v>
      </c>
      <c r="K6">
        <v>3</v>
      </c>
      <c r="L6">
        <v>2</v>
      </c>
      <c r="M6">
        <v>2</v>
      </c>
      <c r="N6">
        <v>2</v>
      </c>
      <c r="O6">
        <v>2</v>
      </c>
      <c r="P6">
        <v>2</v>
      </c>
      <c r="Q6">
        <f t="shared" si="1"/>
        <v>29</v>
      </c>
      <c r="S6" t="s">
        <v>8</v>
      </c>
      <c r="T6">
        <f>SUM(I9,I18,I29)</f>
        <v>42</v>
      </c>
      <c r="U6" t="s">
        <v>22</v>
      </c>
    </row>
    <row r="7" spans="1:21" x14ac:dyDescent="0.25">
      <c r="A7" t="s">
        <v>26</v>
      </c>
      <c r="B7">
        <v>14</v>
      </c>
      <c r="C7">
        <v>12</v>
      </c>
      <c r="D7">
        <f t="shared" si="0"/>
        <v>26</v>
      </c>
      <c r="E7">
        <v>2</v>
      </c>
      <c r="F7">
        <v>6</v>
      </c>
      <c r="G7">
        <v>2</v>
      </c>
      <c r="H7">
        <v>2</v>
      </c>
      <c r="I7">
        <v>2</v>
      </c>
      <c r="J7">
        <v>2</v>
      </c>
      <c r="K7">
        <v>3</v>
      </c>
      <c r="L7">
        <v>2</v>
      </c>
      <c r="M7">
        <v>2</v>
      </c>
      <c r="N7">
        <v>2</v>
      </c>
      <c r="O7">
        <v>2</v>
      </c>
      <c r="P7">
        <v>2</v>
      </c>
      <c r="Q7">
        <f t="shared" si="1"/>
        <v>29</v>
      </c>
      <c r="S7" t="s">
        <v>9</v>
      </c>
      <c r="T7">
        <f>SUM(J9,J18)</f>
        <v>26</v>
      </c>
      <c r="U7" t="s">
        <v>27</v>
      </c>
    </row>
    <row r="8" spans="1:21" x14ac:dyDescent="0.25">
      <c r="A8" t="s">
        <v>28</v>
      </c>
      <c r="B8">
        <v>18</v>
      </c>
      <c r="C8">
        <v>7</v>
      </c>
      <c r="D8">
        <f t="shared" si="0"/>
        <v>25</v>
      </c>
      <c r="E8">
        <v>2</v>
      </c>
      <c r="F8">
        <v>6</v>
      </c>
      <c r="G8">
        <v>2</v>
      </c>
      <c r="H8">
        <v>2</v>
      </c>
      <c r="I8">
        <v>2</v>
      </c>
      <c r="J8">
        <v>2</v>
      </c>
      <c r="K8">
        <v>3</v>
      </c>
      <c r="L8">
        <v>2</v>
      </c>
      <c r="M8">
        <v>2</v>
      </c>
      <c r="N8">
        <v>2</v>
      </c>
      <c r="O8">
        <v>2</v>
      </c>
      <c r="P8">
        <v>2</v>
      </c>
      <c r="Q8">
        <f t="shared" si="1"/>
        <v>29</v>
      </c>
      <c r="S8" t="s">
        <v>10</v>
      </c>
      <c r="T8">
        <f>SUM(K9,K18)</f>
        <v>33</v>
      </c>
      <c r="U8" t="s">
        <v>27</v>
      </c>
    </row>
    <row r="9" spans="1:21" x14ac:dyDescent="0.25">
      <c r="B9">
        <f>SUM(B2:B8)</f>
        <v>87</v>
      </c>
      <c r="C9">
        <f>SUM(C2:C8)</f>
        <v>84</v>
      </c>
      <c r="D9">
        <f t="shared" ref="D9" si="2">SUM(D2:D8)</f>
        <v>171</v>
      </c>
      <c r="E9">
        <f>SUM(E2:E8)</f>
        <v>14</v>
      </c>
      <c r="F9">
        <f t="shared" ref="F9:P9" si="3">SUM(F2:F8)</f>
        <v>42</v>
      </c>
      <c r="G9">
        <f t="shared" si="3"/>
        <v>14</v>
      </c>
      <c r="H9">
        <f t="shared" si="3"/>
        <v>14</v>
      </c>
      <c r="I9">
        <f t="shared" si="3"/>
        <v>14</v>
      </c>
      <c r="J9">
        <f t="shared" si="3"/>
        <v>14</v>
      </c>
      <c r="K9">
        <f t="shared" si="3"/>
        <v>21</v>
      </c>
      <c r="L9">
        <f t="shared" si="3"/>
        <v>14</v>
      </c>
      <c r="M9">
        <f t="shared" si="3"/>
        <v>14</v>
      </c>
      <c r="N9">
        <f t="shared" si="3"/>
        <v>14</v>
      </c>
      <c r="O9">
        <f t="shared" si="3"/>
        <v>14</v>
      </c>
      <c r="P9">
        <f t="shared" si="3"/>
        <v>14</v>
      </c>
      <c r="Q9">
        <f>SUM(Q2:Q8)</f>
        <v>203</v>
      </c>
      <c r="S9" t="s">
        <v>11</v>
      </c>
      <c r="T9">
        <f>SUM(L9,L18,L29)</f>
        <v>34</v>
      </c>
      <c r="U9" t="s">
        <v>29</v>
      </c>
    </row>
    <row r="10" spans="1:21" x14ac:dyDescent="0.25">
      <c r="S10" t="s">
        <v>12</v>
      </c>
      <c r="T10">
        <f>SUM(M9,M18)</f>
        <v>26</v>
      </c>
      <c r="U10" t="s">
        <v>30</v>
      </c>
    </row>
    <row r="11" spans="1:21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10</v>
      </c>
      <c r="L11" t="s">
        <v>11</v>
      </c>
      <c r="M11" t="s">
        <v>12</v>
      </c>
      <c r="N11" t="s">
        <v>31</v>
      </c>
      <c r="O11" t="s">
        <v>32</v>
      </c>
      <c r="P11" t="s">
        <v>15</v>
      </c>
      <c r="Q11" t="s">
        <v>3</v>
      </c>
      <c r="S11" t="s">
        <v>33</v>
      </c>
      <c r="T11">
        <f>N9</f>
        <v>14</v>
      </c>
      <c r="U11" t="s">
        <v>34</v>
      </c>
    </row>
    <row r="12" spans="1:21" x14ac:dyDescent="0.25">
      <c r="A12" t="s">
        <v>35</v>
      </c>
      <c r="B12">
        <v>10</v>
      </c>
      <c r="C12">
        <v>16</v>
      </c>
      <c r="D12">
        <f t="shared" si="0"/>
        <v>26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1</v>
      </c>
      <c r="O12">
        <v>2</v>
      </c>
      <c r="P12">
        <v>2</v>
      </c>
      <c r="Q12">
        <f>SUM(E12:P12)</f>
        <v>23</v>
      </c>
      <c r="S12" t="s">
        <v>14</v>
      </c>
      <c r="T12">
        <f>O9</f>
        <v>14</v>
      </c>
      <c r="U12" t="s">
        <v>36</v>
      </c>
    </row>
    <row r="13" spans="1:21" x14ac:dyDescent="0.25">
      <c r="A13" t="s">
        <v>37</v>
      </c>
      <c r="B13">
        <v>9</v>
      </c>
      <c r="C13">
        <v>16</v>
      </c>
      <c r="D13">
        <f t="shared" si="0"/>
        <v>25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1</v>
      </c>
      <c r="O13">
        <v>2</v>
      </c>
      <c r="P13">
        <v>2</v>
      </c>
      <c r="Q13">
        <f t="shared" ref="Q13:Q17" si="4">SUM(E13:P13)</f>
        <v>23</v>
      </c>
      <c r="S13" t="s">
        <v>15</v>
      </c>
      <c r="T13">
        <f>SUM(P9,P18,P29)</f>
        <v>34</v>
      </c>
      <c r="U13" t="s">
        <v>38</v>
      </c>
    </row>
    <row r="14" spans="1:21" x14ac:dyDescent="0.25">
      <c r="A14" t="s">
        <v>39</v>
      </c>
      <c r="B14">
        <v>9</v>
      </c>
      <c r="C14">
        <v>15</v>
      </c>
      <c r="D14">
        <f t="shared" si="0"/>
        <v>24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1</v>
      </c>
      <c r="O14">
        <v>2</v>
      </c>
      <c r="P14">
        <v>2</v>
      </c>
      <c r="Q14">
        <f t="shared" si="4"/>
        <v>23</v>
      </c>
      <c r="S14" t="s">
        <v>31</v>
      </c>
      <c r="T14">
        <f>SUM(N18,N29)</f>
        <v>14</v>
      </c>
      <c r="U14" t="s">
        <v>40</v>
      </c>
    </row>
    <row r="15" spans="1:21" x14ac:dyDescent="0.25">
      <c r="A15" t="s">
        <v>41</v>
      </c>
      <c r="B15">
        <v>18</v>
      </c>
      <c r="C15">
        <v>7</v>
      </c>
      <c r="D15">
        <f t="shared" si="0"/>
        <v>25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1</v>
      </c>
      <c r="O15">
        <v>2</v>
      </c>
      <c r="P15">
        <v>2</v>
      </c>
      <c r="Q15">
        <f t="shared" si="4"/>
        <v>23</v>
      </c>
      <c r="S15" t="s">
        <v>32</v>
      </c>
      <c r="T15">
        <f>O18</f>
        <v>12</v>
      </c>
      <c r="U15" t="s">
        <v>42</v>
      </c>
    </row>
    <row r="16" spans="1:21" x14ac:dyDescent="0.25">
      <c r="A16" t="s">
        <v>43</v>
      </c>
      <c r="B16">
        <v>15</v>
      </c>
      <c r="C16">
        <v>10</v>
      </c>
      <c r="D16">
        <f t="shared" si="0"/>
        <v>25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1</v>
      </c>
      <c r="O16">
        <v>2</v>
      </c>
      <c r="P16">
        <v>2</v>
      </c>
      <c r="Q16">
        <f t="shared" si="4"/>
        <v>23</v>
      </c>
      <c r="S16" t="s">
        <v>44</v>
      </c>
      <c r="T16">
        <f>J29</f>
        <v>16</v>
      </c>
      <c r="U16" t="s">
        <v>27</v>
      </c>
    </row>
    <row r="17" spans="1:21" x14ac:dyDescent="0.25">
      <c r="A17" t="s">
        <v>45</v>
      </c>
      <c r="B17">
        <v>11</v>
      </c>
      <c r="C17">
        <v>15</v>
      </c>
      <c r="D17">
        <f t="shared" si="0"/>
        <v>26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1</v>
      </c>
      <c r="O17">
        <v>2</v>
      </c>
      <c r="P17">
        <v>2</v>
      </c>
      <c r="Q17">
        <f t="shared" si="4"/>
        <v>23</v>
      </c>
      <c r="S17" t="s">
        <v>46</v>
      </c>
      <c r="T17">
        <f>O29</f>
        <v>16</v>
      </c>
      <c r="U17" t="s">
        <v>47</v>
      </c>
    </row>
    <row r="18" spans="1:21" x14ac:dyDescent="0.25">
      <c r="B18">
        <f>SUM(B12:B17)</f>
        <v>72</v>
      </c>
      <c r="C18">
        <f t="shared" ref="C18:P18" si="5">SUM(C12:C17)</f>
        <v>79</v>
      </c>
      <c r="D18">
        <f t="shared" si="5"/>
        <v>151</v>
      </c>
      <c r="E18">
        <f t="shared" si="5"/>
        <v>12</v>
      </c>
      <c r="F18">
        <f t="shared" si="5"/>
        <v>12</v>
      </c>
      <c r="G18">
        <f t="shared" si="5"/>
        <v>12</v>
      </c>
      <c r="H18">
        <f t="shared" si="5"/>
        <v>12</v>
      </c>
      <c r="I18">
        <f t="shared" si="5"/>
        <v>12</v>
      </c>
      <c r="J18">
        <f t="shared" si="5"/>
        <v>12</v>
      </c>
      <c r="K18">
        <f t="shared" si="5"/>
        <v>12</v>
      </c>
      <c r="L18">
        <f t="shared" si="5"/>
        <v>12</v>
      </c>
      <c r="M18">
        <f t="shared" si="5"/>
        <v>12</v>
      </c>
      <c r="N18">
        <f t="shared" si="5"/>
        <v>6</v>
      </c>
      <c r="O18">
        <f t="shared" si="5"/>
        <v>12</v>
      </c>
      <c r="P18">
        <f t="shared" si="5"/>
        <v>12</v>
      </c>
      <c r="Q18">
        <f>SUM(Q12:Q17)</f>
        <v>138</v>
      </c>
      <c r="T18">
        <f>SUM(T2:T17)</f>
        <v>461</v>
      </c>
    </row>
    <row r="20" spans="1:21" x14ac:dyDescent="0.25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8</v>
      </c>
      <c r="J20" s="1" t="s">
        <v>44</v>
      </c>
      <c r="K20" s="1"/>
      <c r="L20" t="s">
        <v>11</v>
      </c>
      <c r="M20" t="s">
        <v>12</v>
      </c>
      <c r="N20" t="s">
        <v>31</v>
      </c>
      <c r="O20" t="s">
        <v>46</v>
      </c>
      <c r="P20" t="s">
        <v>15</v>
      </c>
      <c r="Q20" t="s">
        <v>3</v>
      </c>
    </row>
    <row r="21" spans="1:21" x14ac:dyDescent="0.25">
      <c r="A21" t="s">
        <v>48</v>
      </c>
      <c r="B21">
        <v>10</v>
      </c>
      <c r="C21">
        <v>15</v>
      </c>
      <c r="D21">
        <f t="shared" si="0"/>
        <v>25</v>
      </c>
      <c r="E21">
        <v>1</v>
      </c>
      <c r="F21">
        <v>1</v>
      </c>
      <c r="G21">
        <v>2</v>
      </c>
      <c r="H21">
        <v>2</v>
      </c>
      <c r="I21">
        <v>2</v>
      </c>
      <c r="J21">
        <v>2</v>
      </c>
      <c r="L21">
        <v>1</v>
      </c>
      <c r="N21">
        <v>1</v>
      </c>
      <c r="O21">
        <v>2</v>
      </c>
      <c r="P21">
        <v>1</v>
      </c>
      <c r="Q21">
        <f>SUM(E21:P21)</f>
        <v>15</v>
      </c>
    </row>
    <row r="22" spans="1:21" x14ac:dyDescent="0.25">
      <c r="A22" t="s">
        <v>49</v>
      </c>
      <c r="B22">
        <v>12</v>
      </c>
      <c r="C22">
        <v>11</v>
      </c>
      <c r="D22">
        <f t="shared" si="0"/>
        <v>23</v>
      </c>
      <c r="E22">
        <v>1</v>
      </c>
      <c r="F22">
        <v>1</v>
      </c>
      <c r="G22">
        <v>2</v>
      </c>
      <c r="H22">
        <v>2</v>
      </c>
      <c r="I22">
        <v>2</v>
      </c>
      <c r="J22">
        <v>2</v>
      </c>
      <c r="L22">
        <v>1</v>
      </c>
      <c r="N22">
        <v>1</v>
      </c>
      <c r="O22">
        <v>2</v>
      </c>
      <c r="P22">
        <v>1</v>
      </c>
      <c r="Q22">
        <f t="shared" ref="Q22:Q28" si="6">SUM(E22:P22)</f>
        <v>15</v>
      </c>
    </row>
    <row r="23" spans="1:21" x14ac:dyDescent="0.25">
      <c r="A23" t="s">
        <v>50</v>
      </c>
      <c r="B23">
        <v>8</v>
      </c>
      <c r="C23">
        <v>14</v>
      </c>
      <c r="D23">
        <f t="shared" si="0"/>
        <v>22</v>
      </c>
      <c r="E23">
        <v>1</v>
      </c>
      <c r="F23">
        <v>1</v>
      </c>
      <c r="G23">
        <v>2</v>
      </c>
      <c r="H23">
        <v>2</v>
      </c>
      <c r="I23">
        <v>2</v>
      </c>
      <c r="J23">
        <v>2</v>
      </c>
      <c r="L23">
        <v>1</v>
      </c>
      <c r="N23">
        <v>1</v>
      </c>
      <c r="O23">
        <v>2</v>
      </c>
      <c r="P23">
        <v>1</v>
      </c>
      <c r="Q23">
        <f t="shared" si="6"/>
        <v>15</v>
      </c>
    </row>
    <row r="24" spans="1:21" x14ac:dyDescent="0.25">
      <c r="A24" t="s">
        <v>51</v>
      </c>
      <c r="B24">
        <v>7</v>
      </c>
      <c r="C24">
        <v>15</v>
      </c>
      <c r="D24">
        <f t="shared" si="0"/>
        <v>22</v>
      </c>
      <c r="E24">
        <v>1</v>
      </c>
      <c r="F24">
        <v>1</v>
      </c>
      <c r="G24">
        <v>2</v>
      </c>
      <c r="H24">
        <v>2</v>
      </c>
      <c r="I24">
        <v>2</v>
      </c>
      <c r="J24">
        <v>2</v>
      </c>
      <c r="L24">
        <v>1</v>
      </c>
      <c r="N24">
        <v>1</v>
      </c>
      <c r="O24">
        <v>2</v>
      </c>
      <c r="P24">
        <v>1</v>
      </c>
      <c r="Q24">
        <f t="shared" si="6"/>
        <v>15</v>
      </c>
    </row>
    <row r="25" spans="1:21" x14ac:dyDescent="0.25">
      <c r="A25" t="s">
        <v>52</v>
      </c>
      <c r="B25">
        <v>9</v>
      </c>
      <c r="C25">
        <v>14</v>
      </c>
      <c r="D25">
        <f t="shared" si="0"/>
        <v>23</v>
      </c>
      <c r="E25">
        <v>1</v>
      </c>
      <c r="F25">
        <v>1</v>
      </c>
      <c r="G25">
        <v>2</v>
      </c>
      <c r="H25">
        <v>2</v>
      </c>
      <c r="I25">
        <v>2</v>
      </c>
      <c r="J25">
        <v>2</v>
      </c>
      <c r="L25">
        <v>1</v>
      </c>
      <c r="N25">
        <v>1</v>
      </c>
      <c r="O25">
        <v>2</v>
      </c>
      <c r="P25">
        <v>1</v>
      </c>
      <c r="Q25">
        <f t="shared" si="6"/>
        <v>15</v>
      </c>
    </row>
    <row r="26" spans="1:21" x14ac:dyDescent="0.25">
      <c r="A26" t="s">
        <v>53</v>
      </c>
      <c r="B26">
        <v>11</v>
      </c>
      <c r="C26">
        <v>9</v>
      </c>
      <c r="D26">
        <f t="shared" si="0"/>
        <v>20</v>
      </c>
      <c r="E26">
        <v>1</v>
      </c>
      <c r="F26">
        <v>1</v>
      </c>
      <c r="G26">
        <v>2</v>
      </c>
      <c r="H26">
        <v>2</v>
      </c>
      <c r="I26">
        <v>2</v>
      </c>
      <c r="J26">
        <v>2</v>
      </c>
      <c r="L26">
        <v>1</v>
      </c>
      <c r="N26">
        <v>1</v>
      </c>
      <c r="O26">
        <v>2</v>
      </c>
      <c r="P26">
        <v>1</v>
      </c>
      <c r="Q26">
        <f t="shared" si="6"/>
        <v>15</v>
      </c>
    </row>
    <row r="27" spans="1:21" x14ac:dyDescent="0.25">
      <c r="A27" t="s">
        <v>54</v>
      </c>
      <c r="B27">
        <v>13</v>
      </c>
      <c r="C27">
        <v>8</v>
      </c>
      <c r="D27">
        <f t="shared" si="0"/>
        <v>21</v>
      </c>
      <c r="E27">
        <v>1</v>
      </c>
      <c r="F27">
        <v>1</v>
      </c>
      <c r="G27">
        <v>2</v>
      </c>
      <c r="H27">
        <v>2</v>
      </c>
      <c r="I27">
        <v>2</v>
      </c>
      <c r="J27">
        <v>2</v>
      </c>
      <c r="L27">
        <v>1</v>
      </c>
      <c r="N27">
        <v>1</v>
      </c>
      <c r="O27">
        <v>2</v>
      </c>
      <c r="P27">
        <v>1</v>
      </c>
      <c r="Q27">
        <f t="shared" si="6"/>
        <v>15</v>
      </c>
    </row>
    <row r="28" spans="1:21" x14ac:dyDescent="0.25">
      <c r="A28" t="s">
        <v>55</v>
      </c>
      <c r="B28">
        <v>8</v>
      </c>
      <c r="C28">
        <v>11</v>
      </c>
      <c r="D28">
        <f t="shared" si="0"/>
        <v>19</v>
      </c>
      <c r="E28">
        <v>1</v>
      </c>
      <c r="F28">
        <v>1</v>
      </c>
      <c r="G28">
        <v>2</v>
      </c>
      <c r="H28">
        <v>2</v>
      </c>
      <c r="I28">
        <v>2</v>
      </c>
      <c r="J28">
        <v>2</v>
      </c>
      <c r="L28">
        <v>1</v>
      </c>
      <c r="N28">
        <v>1</v>
      </c>
      <c r="O28">
        <v>2</v>
      </c>
      <c r="P28">
        <v>1</v>
      </c>
      <c r="Q28">
        <f t="shared" si="6"/>
        <v>15</v>
      </c>
    </row>
    <row r="29" spans="1:21" x14ac:dyDescent="0.25">
      <c r="B29">
        <f>SUM(B21:B28)</f>
        <v>78</v>
      </c>
      <c r="C29">
        <f t="shared" ref="C29:P29" si="7">SUM(C21:C28)</f>
        <v>97</v>
      </c>
      <c r="D29">
        <f t="shared" si="7"/>
        <v>175</v>
      </c>
      <c r="E29">
        <f t="shared" si="7"/>
        <v>8</v>
      </c>
      <c r="F29">
        <f t="shared" si="7"/>
        <v>8</v>
      </c>
      <c r="G29">
        <f t="shared" si="7"/>
        <v>16</v>
      </c>
      <c r="H29">
        <f t="shared" si="7"/>
        <v>16</v>
      </c>
      <c r="I29">
        <f t="shared" si="7"/>
        <v>16</v>
      </c>
      <c r="J29">
        <f t="shared" si="7"/>
        <v>16</v>
      </c>
      <c r="K29">
        <f t="shared" si="7"/>
        <v>0</v>
      </c>
      <c r="L29">
        <f t="shared" si="7"/>
        <v>8</v>
      </c>
      <c r="M29">
        <f t="shared" si="7"/>
        <v>0</v>
      </c>
      <c r="N29">
        <f t="shared" si="7"/>
        <v>8</v>
      </c>
      <c r="O29">
        <f t="shared" si="7"/>
        <v>16</v>
      </c>
      <c r="P29">
        <f t="shared" si="7"/>
        <v>8</v>
      </c>
      <c r="Q29">
        <f>SUM(Q21:Q28)</f>
        <v>120</v>
      </c>
    </row>
  </sheetData>
  <mergeCells count="1">
    <mergeCell ref="J20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5" x14ac:dyDescent="0.25"/>
  <cols>
    <col min="1" max="1" width="6.7109375" bestFit="1" customWidth="1"/>
    <col min="2" max="3" width="3" bestFit="1" customWidth="1"/>
    <col min="4" max="4" width="7.42578125" bestFit="1" customWidth="1"/>
    <col min="5" max="5" width="12.42578125" bestFit="1" customWidth="1"/>
    <col min="6" max="6" width="10.85546875" bestFit="1" customWidth="1"/>
    <col min="7" max="7" width="23.7109375" bestFit="1" customWidth="1"/>
    <col min="8" max="8" width="8.85546875" bestFit="1" customWidth="1"/>
    <col min="9" max="9" width="7.42578125" bestFit="1" customWidth="1"/>
    <col min="12" max="12" width="23.7109375" bestFit="1" customWidth="1"/>
    <col min="13" max="13" width="5.42578125" bestFit="1" customWidth="1"/>
    <col min="14" max="14" width="14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56</v>
      </c>
      <c r="G1" t="s">
        <v>57</v>
      </c>
      <c r="I1" t="s">
        <v>3</v>
      </c>
      <c r="L1" t="s">
        <v>16</v>
      </c>
      <c r="M1" t="s">
        <v>17</v>
      </c>
      <c r="N1" t="s">
        <v>18</v>
      </c>
    </row>
    <row r="2" spans="1:14" x14ac:dyDescent="0.25">
      <c r="A2" t="s">
        <v>58</v>
      </c>
      <c r="B2">
        <v>4</v>
      </c>
      <c r="C2">
        <v>17</v>
      </c>
      <c r="D2">
        <f>SUM(B2:C2)</f>
        <v>21</v>
      </c>
      <c r="E2">
        <v>4</v>
      </c>
      <c r="F2">
        <v>2</v>
      </c>
      <c r="G2">
        <v>2</v>
      </c>
      <c r="I2">
        <f>SUM(E2:G2)</f>
        <v>8</v>
      </c>
      <c r="L2" t="s">
        <v>5</v>
      </c>
      <c r="M2">
        <f>SUM(E5,E22)</f>
        <v>27</v>
      </c>
      <c r="N2" t="s">
        <v>22</v>
      </c>
    </row>
    <row r="3" spans="1:14" x14ac:dyDescent="0.25">
      <c r="A3" t="s">
        <v>59</v>
      </c>
      <c r="B3">
        <v>4</v>
      </c>
      <c r="C3">
        <v>15</v>
      </c>
      <c r="D3">
        <f>SUM(B3:C3)</f>
        <v>19</v>
      </c>
      <c r="E3">
        <v>4</v>
      </c>
      <c r="F3">
        <v>2</v>
      </c>
      <c r="G3">
        <v>2</v>
      </c>
      <c r="I3">
        <f t="shared" ref="I3:I4" si="0">SUM(E3:G3)</f>
        <v>8</v>
      </c>
      <c r="L3" t="s">
        <v>56</v>
      </c>
      <c r="M3">
        <f>SUM(F5)</f>
        <v>6</v>
      </c>
      <c r="N3" t="s">
        <v>22</v>
      </c>
    </row>
    <row r="4" spans="1:14" x14ac:dyDescent="0.25">
      <c r="A4" t="s">
        <v>60</v>
      </c>
      <c r="B4">
        <v>5</v>
      </c>
      <c r="C4">
        <v>14</v>
      </c>
      <c r="D4">
        <f>SUM(B4:C4)</f>
        <v>19</v>
      </c>
      <c r="E4">
        <v>4</v>
      </c>
      <c r="F4">
        <v>2</v>
      </c>
      <c r="G4">
        <v>2</v>
      </c>
      <c r="I4">
        <f t="shared" si="0"/>
        <v>8</v>
      </c>
      <c r="L4" t="s">
        <v>57</v>
      </c>
      <c r="M4">
        <f>SUM(G5,G22)</f>
        <v>12</v>
      </c>
      <c r="N4" t="s">
        <v>22</v>
      </c>
    </row>
    <row r="5" spans="1:14" x14ac:dyDescent="0.25">
      <c r="B5">
        <f>SUM(B2:B4)</f>
        <v>13</v>
      </c>
      <c r="C5">
        <f t="shared" ref="C5:H5" si="1">SUM(C2:C4)</f>
        <v>46</v>
      </c>
      <c r="D5">
        <f t="shared" si="1"/>
        <v>59</v>
      </c>
      <c r="E5">
        <f t="shared" si="1"/>
        <v>12</v>
      </c>
      <c r="F5">
        <f t="shared" si="1"/>
        <v>6</v>
      </c>
      <c r="G5">
        <f t="shared" si="1"/>
        <v>6</v>
      </c>
      <c r="H5">
        <f t="shared" si="1"/>
        <v>0</v>
      </c>
      <c r="I5">
        <f>SUM(I2:I4)</f>
        <v>24</v>
      </c>
      <c r="L5" t="s">
        <v>61</v>
      </c>
      <c r="M5">
        <f>SUM(F22)</f>
        <v>9</v>
      </c>
      <c r="N5" t="s">
        <v>22</v>
      </c>
    </row>
    <row r="6" spans="1:14" x14ac:dyDescent="0.25">
      <c r="L6" t="s">
        <v>8</v>
      </c>
      <c r="M6">
        <f>H22</f>
        <v>6</v>
      </c>
      <c r="N6" t="s">
        <v>22</v>
      </c>
    </row>
    <row r="7" spans="1:14" x14ac:dyDescent="0.25">
      <c r="A7" t="s">
        <v>0</v>
      </c>
      <c r="B7" t="s">
        <v>1</v>
      </c>
      <c r="C7" t="s">
        <v>2</v>
      </c>
      <c r="D7" t="s">
        <v>3</v>
      </c>
      <c r="E7" t="s">
        <v>62</v>
      </c>
      <c r="F7" t="s">
        <v>11</v>
      </c>
      <c r="G7" t="s">
        <v>12</v>
      </c>
      <c r="I7" t="s">
        <v>3</v>
      </c>
      <c r="L7" t="s">
        <v>62</v>
      </c>
      <c r="M7">
        <f>SUM(E11,E16,E27,E33)</f>
        <v>40</v>
      </c>
      <c r="N7" t="s">
        <v>27</v>
      </c>
    </row>
    <row r="8" spans="1:14" x14ac:dyDescent="0.25">
      <c r="A8" t="s">
        <v>63</v>
      </c>
      <c r="B8">
        <v>10</v>
      </c>
      <c r="C8">
        <v>7</v>
      </c>
      <c r="D8">
        <f>SUM(B8:C8)</f>
        <v>17</v>
      </c>
      <c r="E8">
        <v>3</v>
      </c>
      <c r="F8">
        <v>2</v>
      </c>
      <c r="G8">
        <v>2</v>
      </c>
      <c r="I8">
        <f>SUM(E8:G8)</f>
        <v>7</v>
      </c>
      <c r="L8" t="s">
        <v>11</v>
      </c>
      <c r="M8">
        <f>SUM(F11,F16,F27,F33)</f>
        <v>25</v>
      </c>
      <c r="N8" t="s">
        <v>29</v>
      </c>
    </row>
    <row r="9" spans="1:14" x14ac:dyDescent="0.25">
      <c r="A9" t="s">
        <v>64</v>
      </c>
      <c r="B9">
        <v>11</v>
      </c>
      <c r="C9">
        <v>7</v>
      </c>
      <c r="D9">
        <f>SUM(B9:C9)</f>
        <v>18</v>
      </c>
      <c r="E9">
        <v>3</v>
      </c>
      <c r="F9">
        <v>2</v>
      </c>
      <c r="G9">
        <v>2</v>
      </c>
      <c r="I9">
        <f t="shared" ref="I9:I10" si="2">SUM(E9:G9)</f>
        <v>7</v>
      </c>
      <c r="L9" t="s">
        <v>12</v>
      </c>
      <c r="M9">
        <f>SUM(G11,G27)</f>
        <v>10</v>
      </c>
      <c r="N9" t="s">
        <v>30</v>
      </c>
    </row>
    <row r="10" spans="1:14" x14ac:dyDescent="0.25">
      <c r="A10" t="s">
        <v>65</v>
      </c>
      <c r="B10">
        <v>13</v>
      </c>
      <c r="C10">
        <v>5</v>
      </c>
      <c r="D10">
        <f>SUM(B10:C10)</f>
        <v>18</v>
      </c>
      <c r="E10">
        <v>3</v>
      </c>
      <c r="F10">
        <v>2</v>
      </c>
      <c r="G10">
        <v>2</v>
      </c>
      <c r="I10">
        <f t="shared" si="2"/>
        <v>7</v>
      </c>
      <c r="L10" t="s">
        <v>31</v>
      </c>
      <c r="M10">
        <f>H27</f>
        <v>4</v>
      </c>
      <c r="N10" t="s">
        <v>40</v>
      </c>
    </row>
    <row r="11" spans="1:14" x14ac:dyDescent="0.25">
      <c r="B11">
        <f>SUM(B8:B10)</f>
        <v>34</v>
      </c>
      <c r="C11">
        <f t="shared" ref="C11:H11" si="3">SUM(C8:C10)</f>
        <v>19</v>
      </c>
      <c r="D11">
        <f t="shared" si="3"/>
        <v>53</v>
      </c>
      <c r="E11">
        <f t="shared" si="3"/>
        <v>9</v>
      </c>
      <c r="F11">
        <f t="shared" si="3"/>
        <v>6</v>
      </c>
      <c r="G11">
        <f t="shared" si="3"/>
        <v>6</v>
      </c>
      <c r="H11">
        <f t="shared" si="3"/>
        <v>0</v>
      </c>
      <c r="I11">
        <f>SUM(I8:I10)</f>
        <v>21</v>
      </c>
      <c r="L11" t="s">
        <v>66</v>
      </c>
      <c r="M11">
        <f>G16</f>
        <v>4</v>
      </c>
      <c r="N11" t="s">
        <v>67</v>
      </c>
    </row>
    <row r="12" spans="1:14" x14ac:dyDescent="0.25">
      <c r="L12" t="s">
        <v>68</v>
      </c>
      <c r="M12">
        <f>G33</f>
        <v>6</v>
      </c>
      <c r="N12" t="s">
        <v>69</v>
      </c>
    </row>
    <row r="13" spans="1:14" x14ac:dyDescent="0.25">
      <c r="A13" t="s">
        <v>0</v>
      </c>
      <c r="B13" t="s">
        <v>1</v>
      </c>
      <c r="C13" t="s">
        <v>2</v>
      </c>
      <c r="D13" t="s">
        <v>3</v>
      </c>
      <c r="E13" t="s">
        <v>62</v>
      </c>
      <c r="F13" t="s">
        <v>11</v>
      </c>
      <c r="G13" t="s">
        <v>66</v>
      </c>
      <c r="I13" t="s">
        <v>3</v>
      </c>
      <c r="L13" t="s">
        <v>70</v>
      </c>
      <c r="M13">
        <f>H33</f>
        <v>6</v>
      </c>
      <c r="N13" t="s">
        <v>34</v>
      </c>
    </row>
    <row r="14" spans="1:14" x14ac:dyDescent="0.25">
      <c r="A14" t="s">
        <v>71</v>
      </c>
      <c r="B14">
        <v>11</v>
      </c>
      <c r="C14">
        <v>9</v>
      </c>
      <c r="D14">
        <f>SUM(B14:C14)</f>
        <v>20</v>
      </c>
      <c r="E14">
        <v>3</v>
      </c>
      <c r="F14">
        <v>2</v>
      </c>
      <c r="G14">
        <v>2</v>
      </c>
      <c r="I14">
        <f>SUM(E14:G14)</f>
        <v>7</v>
      </c>
      <c r="M14">
        <f>SUM(M2:M13)</f>
        <v>155</v>
      </c>
    </row>
    <row r="15" spans="1:14" x14ac:dyDescent="0.25">
      <c r="A15" t="s">
        <v>72</v>
      </c>
      <c r="B15">
        <v>14</v>
      </c>
      <c r="C15">
        <v>5</v>
      </c>
      <c r="D15">
        <f>SUM(B15:C15)</f>
        <v>19</v>
      </c>
      <c r="E15">
        <v>3</v>
      </c>
      <c r="F15">
        <v>2</v>
      </c>
      <c r="G15">
        <v>2</v>
      </c>
      <c r="I15">
        <f t="shared" ref="I15" si="4">SUM(E15:G15)</f>
        <v>7</v>
      </c>
    </row>
    <row r="16" spans="1:14" x14ac:dyDescent="0.25">
      <c r="B16">
        <f>SUM(B14:B15)</f>
        <v>25</v>
      </c>
      <c r="C16">
        <f t="shared" ref="C16:H16" si="5">SUM(C14:C15)</f>
        <v>14</v>
      </c>
      <c r="D16">
        <f t="shared" si="5"/>
        <v>39</v>
      </c>
      <c r="E16">
        <f t="shared" si="5"/>
        <v>6</v>
      </c>
      <c r="F16">
        <f t="shared" si="5"/>
        <v>4</v>
      </c>
      <c r="G16">
        <f t="shared" si="5"/>
        <v>4</v>
      </c>
      <c r="H16">
        <f t="shared" si="5"/>
        <v>0</v>
      </c>
      <c r="I16">
        <f>SUM(I14:I15)</f>
        <v>14</v>
      </c>
    </row>
    <row r="18" spans="1:9" x14ac:dyDescent="0.25">
      <c r="A18" t="s">
        <v>0</v>
      </c>
      <c r="B18" t="s">
        <v>1</v>
      </c>
      <c r="C18" t="s">
        <v>2</v>
      </c>
      <c r="D18" t="s">
        <v>3</v>
      </c>
      <c r="E18" t="s">
        <v>5</v>
      </c>
      <c r="F18" t="s">
        <v>7</v>
      </c>
      <c r="G18" t="s">
        <v>57</v>
      </c>
      <c r="H18" t="s">
        <v>8</v>
      </c>
      <c r="I18" t="s">
        <v>3</v>
      </c>
    </row>
    <row r="19" spans="1:9" x14ac:dyDescent="0.25">
      <c r="A19" t="s">
        <v>73</v>
      </c>
      <c r="B19">
        <v>8</v>
      </c>
      <c r="C19">
        <v>17</v>
      </c>
      <c r="D19">
        <f>SUM(B19:C19)</f>
        <v>25</v>
      </c>
      <c r="E19">
        <v>5</v>
      </c>
      <c r="F19">
        <v>3</v>
      </c>
      <c r="G19">
        <v>2</v>
      </c>
      <c r="H19">
        <v>2</v>
      </c>
      <c r="I19">
        <f>SUM(E19:H19)</f>
        <v>12</v>
      </c>
    </row>
    <row r="20" spans="1:9" x14ac:dyDescent="0.25">
      <c r="A20" t="s">
        <v>74</v>
      </c>
      <c r="B20">
        <v>6</v>
      </c>
      <c r="C20">
        <v>17</v>
      </c>
      <c r="D20">
        <f>SUM(B20:C20)</f>
        <v>23</v>
      </c>
      <c r="E20">
        <v>5</v>
      </c>
      <c r="F20">
        <v>3</v>
      </c>
      <c r="G20">
        <v>2</v>
      </c>
      <c r="H20">
        <v>2</v>
      </c>
      <c r="I20">
        <f t="shared" ref="I20:I21" si="6">SUM(E20:H20)</f>
        <v>12</v>
      </c>
    </row>
    <row r="21" spans="1:9" x14ac:dyDescent="0.25">
      <c r="A21" t="s">
        <v>75</v>
      </c>
      <c r="B21">
        <v>5</v>
      </c>
      <c r="C21">
        <v>14</v>
      </c>
      <c r="D21">
        <f>SUM(B21:C21)</f>
        <v>19</v>
      </c>
      <c r="E21">
        <v>5</v>
      </c>
      <c r="F21">
        <v>3</v>
      </c>
      <c r="G21">
        <v>2</v>
      </c>
      <c r="H21">
        <v>2</v>
      </c>
      <c r="I21">
        <f t="shared" si="6"/>
        <v>12</v>
      </c>
    </row>
    <row r="22" spans="1:9" x14ac:dyDescent="0.25">
      <c r="B22">
        <f>SUM(B19:B21)</f>
        <v>19</v>
      </c>
      <c r="C22">
        <f t="shared" ref="C22:H22" si="7">SUM(C19:C21)</f>
        <v>48</v>
      </c>
      <c r="D22">
        <f t="shared" si="7"/>
        <v>67</v>
      </c>
      <c r="E22">
        <f t="shared" si="7"/>
        <v>15</v>
      </c>
      <c r="F22">
        <f t="shared" si="7"/>
        <v>9</v>
      </c>
      <c r="G22">
        <f t="shared" si="7"/>
        <v>6</v>
      </c>
      <c r="H22">
        <f t="shared" si="7"/>
        <v>6</v>
      </c>
      <c r="I22">
        <f>SUM(I19:I21)</f>
        <v>36</v>
      </c>
    </row>
    <row r="24" spans="1:9" x14ac:dyDescent="0.25">
      <c r="A24" t="s">
        <v>0</v>
      </c>
      <c r="B24" t="s">
        <v>1</v>
      </c>
      <c r="C24" t="s">
        <v>2</v>
      </c>
      <c r="D24" t="s">
        <v>3</v>
      </c>
      <c r="E24" t="s">
        <v>62</v>
      </c>
      <c r="F24" t="s">
        <v>11</v>
      </c>
      <c r="G24" t="s">
        <v>12</v>
      </c>
      <c r="H24" t="s">
        <v>31</v>
      </c>
      <c r="I24" t="s">
        <v>3</v>
      </c>
    </row>
    <row r="25" spans="1:9" x14ac:dyDescent="0.25">
      <c r="A25" t="s">
        <v>76</v>
      </c>
      <c r="B25">
        <v>8</v>
      </c>
      <c r="C25">
        <v>9</v>
      </c>
      <c r="D25">
        <f>SUM(B25:C25)</f>
        <v>17</v>
      </c>
      <c r="E25">
        <v>5</v>
      </c>
      <c r="F25">
        <v>3</v>
      </c>
      <c r="G25">
        <v>2</v>
      </c>
      <c r="H25">
        <v>2</v>
      </c>
      <c r="I25">
        <f>SUM(E25:H25)</f>
        <v>12</v>
      </c>
    </row>
    <row r="26" spans="1:9" x14ac:dyDescent="0.25">
      <c r="A26" t="s">
        <v>77</v>
      </c>
      <c r="B26">
        <v>8</v>
      </c>
      <c r="C26">
        <v>9</v>
      </c>
      <c r="D26">
        <f>SUM(B26:C26)</f>
        <v>17</v>
      </c>
      <c r="E26">
        <v>5</v>
      </c>
      <c r="F26">
        <v>3</v>
      </c>
      <c r="G26">
        <v>2</v>
      </c>
      <c r="H26">
        <v>2</v>
      </c>
      <c r="I26">
        <f t="shared" ref="I26" si="8">SUM(E26:H26)</f>
        <v>12</v>
      </c>
    </row>
    <row r="27" spans="1:9" x14ac:dyDescent="0.25">
      <c r="B27">
        <f>SUM(B25:B26)</f>
        <v>16</v>
      </c>
      <c r="C27">
        <f t="shared" ref="C27:H27" si="9">SUM(C25:C26)</f>
        <v>18</v>
      </c>
      <c r="D27">
        <f t="shared" si="9"/>
        <v>34</v>
      </c>
      <c r="E27">
        <f t="shared" si="9"/>
        <v>10</v>
      </c>
      <c r="F27">
        <f t="shared" si="9"/>
        <v>6</v>
      </c>
      <c r="G27">
        <f t="shared" si="9"/>
        <v>4</v>
      </c>
      <c r="H27">
        <f t="shared" si="9"/>
        <v>4</v>
      </c>
      <c r="I27">
        <f>SUM(I25:I26)</f>
        <v>24</v>
      </c>
    </row>
    <row r="29" spans="1:9" x14ac:dyDescent="0.25">
      <c r="A29" t="s">
        <v>0</v>
      </c>
      <c r="B29" t="s">
        <v>1</v>
      </c>
      <c r="C29" t="s">
        <v>2</v>
      </c>
      <c r="D29" t="s">
        <v>3</v>
      </c>
      <c r="E29" t="s">
        <v>62</v>
      </c>
      <c r="F29" t="s">
        <v>11</v>
      </c>
      <c r="G29" t="s">
        <v>68</v>
      </c>
      <c r="H29" t="s">
        <v>70</v>
      </c>
      <c r="I29" t="s">
        <v>3</v>
      </c>
    </row>
    <row r="30" spans="1:9" x14ac:dyDescent="0.25">
      <c r="A30" t="s">
        <v>78</v>
      </c>
      <c r="B30">
        <v>15</v>
      </c>
      <c r="C30">
        <v>10</v>
      </c>
      <c r="D30">
        <f>SUM(B30:C30)</f>
        <v>25</v>
      </c>
      <c r="E30">
        <v>5</v>
      </c>
      <c r="F30">
        <v>3</v>
      </c>
      <c r="G30">
        <v>2</v>
      </c>
      <c r="H30">
        <v>2</v>
      </c>
      <c r="I30">
        <f>SUM(E30:H30)</f>
        <v>12</v>
      </c>
    </row>
    <row r="31" spans="1:9" x14ac:dyDescent="0.25">
      <c r="A31" t="s">
        <v>79</v>
      </c>
      <c r="B31">
        <v>13</v>
      </c>
      <c r="C31">
        <v>12</v>
      </c>
      <c r="D31">
        <f>SUM(B31:C31)</f>
        <v>25</v>
      </c>
      <c r="E31">
        <v>5</v>
      </c>
      <c r="F31">
        <v>3</v>
      </c>
      <c r="G31">
        <v>2</v>
      </c>
      <c r="H31">
        <v>2</v>
      </c>
      <c r="I31">
        <f t="shared" ref="I31:I32" si="10">SUM(E31:H31)</f>
        <v>12</v>
      </c>
    </row>
    <row r="32" spans="1:9" x14ac:dyDescent="0.25">
      <c r="A32" t="s">
        <v>80</v>
      </c>
      <c r="B32">
        <v>15</v>
      </c>
      <c r="C32">
        <v>9</v>
      </c>
      <c r="D32">
        <f>SUM(B32:C32)</f>
        <v>24</v>
      </c>
      <c r="E32">
        <v>5</v>
      </c>
      <c r="F32">
        <v>3</v>
      </c>
      <c r="G32">
        <v>2</v>
      </c>
      <c r="H32">
        <v>2</v>
      </c>
      <c r="I32">
        <f t="shared" si="10"/>
        <v>12</v>
      </c>
    </row>
    <row r="33" spans="2:9" x14ac:dyDescent="0.25">
      <c r="B33">
        <f>SUM(B30:B32)</f>
        <v>43</v>
      </c>
      <c r="C33">
        <f t="shared" ref="C33:H33" si="11">SUM(C30:C32)</f>
        <v>31</v>
      </c>
      <c r="D33">
        <f t="shared" si="11"/>
        <v>74</v>
      </c>
      <c r="E33">
        <f t="shared" si="11"/>
        <v>15</v>
      </c>
      <c r="F33">
        <f t="shared" si="11"/>
        <v>9</v>
      </c>
      <c r="G33">
        <f t="shared" si="11"/>
        <v>6</v>
      </c>
      <c r="H33">
        <f t="shared" si="11"/>
        <v>6</v>
      </c>
      <c r="I33">
        <f>SUM(I30:I32)</f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15" x14ac:dyDescent="0.25"/>
  <cols>
    <col min="1" max="1" width="5.28515625" bestFit="1" customWidth="1"/>
    <col min="2" max="2" width="10.28515625" bestFit="1" customWidth="1"/>
    <col min="3" max="4" width="3" bestFit="1" customWidth="1"/>
    <col min="5" max="5" width="7.42578125" bestFit="1" customWidth="1"/>
    <col min="6" max="6" width="5.42578125" bestFit="1" customWidth="1"/>
    <col min="10" max="10" width="10.28515625" bestFit="1" customWidth="1"/>
    <col min="11" max="11" width="5.42578125" bestFit="1" customWidth="1"/>
    <col min="12" max="12" width="11.140625" bestFit="1" customWidth="1"/>
  </cols>
  <sheetData>
    <row r="1" spans="1:12" x14ac:dyDescent="0.25">
      <c r="A1" t="s">
        <v>81</v>
      </c>
      <c r="B1" t="s">
        <v>82</v>
      </c>
      <c r="C1" t="s">
        <v>1</v>
      </c>
      <c r="D1" t="s">
        <v>2</v>
      </c>
      <c r="E1" t="s">
        <v>3</v>
      </c>
      <c r="F1" t="s">
        <v>17</v>
      </c>
      <c r="J1" t="s">
        <v>16</v>
      </c>
      <c r="K1" t="s">
        <v>17</v>
      </c>
      <c r="L1" t="s">
        <v>18</v>
      </c>
    </row>
    <row r="2" spans="1:12" x14ac:dyDescent="0.25">
      <c r="A2" t="s">
        <v>19</v>
      </c>
      <c r="B2" t="s">
        <v>83</v>
      </c>
      <c r="C2">
        <v>10</v>
      </c>
      <c r="D2">
        <v>17</v>
      </c>
      <c r="E2">
        <f>SUM(C2:D2)</f>
        <v>27</v>
      </c>
      <c r="F2">
        <v>3</v>
      </c>
      <c r="J2" t="s">
        <v>83</v>
      </c>
      <c r="K2">
        <f>SUMIF(B:B,"Αγγλικά",F:F)</f>
        <v>49</v>
      </c>
      <c r="L2" t="s">
        <v>84</v>
      </c>
    </row>
    <row r="3" spans="1:12" x14ac:dyDescent="0.25">
      <c r="A3" t="s">
        <v>21</v>
      </c>
      <c r="B3" t="s">
        <v>83</v>
      </c>
      <c r="C3">
        <v>11</v>
      </c>
      <c r="D3">
        <v>9</v>
      </c>
      <c r="E3">
        <f t="shared" ref="E3:E34" si="0">SUM(C3:D3)</f>
        <v>20</v>
      </c>
      <c r="F3">
        <v>3</v>
      </c>
      <c r="J3" t="s">
        <v>85</v>
      </c>
      <c r="K3">
        <f>SUMIF(B:B,"Γαλλικά",F:F)</f>
        <v>9</v>
      </c>
      <c r="L3" t="s">
        <v>86</v>
      </c>
    </row>
    <row r="4" spans="1:12" x14ac:dyDescent="0.25">
      <c r="A4" t="s">
        <v>23</v>
      </c>
      <c r="B4" t="s">
        <v>83</v>
      </c>
      <c r="C4">
        <v>9</v>
      </c>
      <c r="D4">
        <v>8</v>
      </c>
      <c r="E4">
        <f t="shared" si="0"/>
        <v>17</v>
      </c>
      <c r="F4">
        <v>3</v>
      </c>
      <c r="J4" t="s">
        <v>87</v>
      </c>
      <c r="K4">
        <f>SUMIF(B:B,"Γερμανικά",F:F)</f>
        <v>5</v>
      </c>
      <c r="L4" t="s">
        <v>88</v>
      </c>
    </row>
    <row r="5" spans="1:12" x14ac:dyDescent="0.25">
      <c r="A5" t="s">
        <v>24</v>
      </c>
      <c r="B5" t="s">
        <v>83</v>
      </c>
      <c r="C5">
        <v>11</v>
      </c>
      <c r="D5">
        <v>13</v>
      </c>
      <c r="E5">
        <f t="shared" si="0"/>
        <v>24</v>
      </c>
      <c r="F5">
        <v>3</v>
      </c>
      <c r="K5">
        <f>SUM(K2:K4)</f>
        <v>63</v>
      </c>
    </row>
    <row r="6" spans="1:12" x14ac:dyDescent="0.25">
      <c r="A6" t="s">
        <v>25</v>
      </c>
      <c r="B6" t="s">
        <v>83</v>
      </c>
      <c r="C6">
        <v>10</v>
      </c>
      <c r="D6">
        <v>13</v>
      </c>
      <c r="E6">
        <f t="shared" si="0"/>
        <v>23</v>
      </c>
      <c r="F6">
        <v>3</v>
      </c>
    </row>
    <row r="7" spans="1:12" x14ac:dyDescent="0.25">
      <c r="A7" t="s">
        <v>26</v>
      </c>
      <c r="B7" t="s">
        <v>83</v>
      </c>
      <c r="C7">
        <v>10</v>
      </c>
      <c r="D7">
        <v>10</v>
      </c>
      <c r="E7">
        <f t="shared" si="0"/>
        <v>20</v>
      </c>
      <c r="F7">
        <v>3</v>
      </c>
    </row>
    <row r="8" spans="1:12" x14ac:dyDescent="0.25">
      <c r="A8" t="s">
        <v>28</v>
      </c>
      <c r="B8" t="s">
        <v>83</v>
      </c>
      <c r="C8">
        <v>12</v>
      </c>
      <c r="D8">
        <v>4</v>
      </c>
      <c r="E8">
        <f t="shared" si="0"/>
        <v>16</v>
      </c>
      <c r="F8">
        <v>3</v>
      </c>
    </row>
    <row r="9" spans="1:12" x14ac:dyDescent="0.25">
      <c r="A9" t="s">
        <v>89</v>
      </c>
      <c r="B9" t="s">
        <v>87</v>
      </c>
      <c r="C9">
        <v>9</v>
      </c>
      <c r="D9">
        <v>4</v>
      </c>
      <c r="E9">
        <f t="shared" si="0"/>
        <v>13</v>
      </c>
      <c r="F9">
        <v>3</v>
      </c>
    </row>
    <row r="10" spans="1:12" x14ac:dyDescent="0.25">
      <c r="A10" t="s">
        <v>90</v>
      </c>
      <c r="B10" t="s">
        <v>85</v>
      </c>
      <c r="C10">
        <v>5</v>
      </c>
      <c r="D10">
        <v>6</v>
      </c>
      <c r="E10">
        <f t="shared" si="0"/>
        <v>11</v>
      </c>
      <c r="F10">
        <v>3</v>
      </c>
    </row>
    <row r="11" spans="1:12" x14ac:dyDescent="0.25">
      <c r="C11">
        <f>SUM(C2:C10)</f>
        <v>87</v>
      </c>
      <c r="D11">
        <f>SUM(D2:D10)</f>
        <v>84</v>
      </c>
      <c r="E11">
        <f t="shared" ref="E11" si="1">SUM(E2:E10)</f>
        <v>171</v>
      </c>
      <c r="F11">
        <f>SUM(F2:F10)</f>
        <v>27</v>
      </c>
    </row>
    <row r="13" spans="1:12" x14ac:dyDescent="0.25">
      <c r="A13" t="s">
        <v>81</v>
      </c>
      <c r="B13" t="s">
        <v>82</v>
      </c>
      <c r="C13" t="s">
        <v>1</v>
      </c>
      <c r="D13" t="s">
        <v>2</v>
      </c>
      <c r="E13" t="s">
        <v>3</v>
      </c>
      <c r="F13" t="s">
        <v>17</v>
      </c>
    </row>
    <row r="14" spans="1:12" x14ac:dyDescent="0.25">
      <c r="A14" t="s">
        <v>35</v>
      </c>
      <c r="B14" t="s">
        <v>83</v>
      </c>
      <c r="C14">
        <v>10</v>
      </c>
      <c r="D14">
        <v>16</v>
      </c>
      <c r="E14">
        <f t="shared" si="0"/>
        <v>26</v>
      </c>
      <c r="F14">
        <v>2</v>
      </c>
    </row>
    <row r="15" spans="1:12" x14ac:dyDescent="0.25">
      <c r="A15" t="s">
        <v>37</v>
      </c>
      <c r="B15" t="s">
        <v>83</v>
      </c>
      <c r="C15">
        <v>6</v>
      </c>
      <c r="D15">
        <v>6</v>
      </c>
      <c r="E15">
        <f t="shared" si="0"/>
        <v>12</v>
      </c>
      <c r="F15">
        <v>2</v>
      </c>
    </row>
    <row r="16" spans="1:12" x14ac:dyDescent="0.25">
      <c r="A16" t="s">
        <v>39</v>
      </c>
      <c r="B16" t="s">
        <v>83</v>
      </c>
      <c r="C16">
        <v>9</v>
      </c>
      <c r="D16">
        <v>15</v>
      </c>
      <c r="E16">
        <f t="shared" si="0"/>
        <v>24</v>
      </c>
      <c r="F16">
        <v>2</v>
      </c>
    </row>
    <row r="17" spans="1:6" x14ac:dyDescent="0.25">
      <c r="A17" t="s">
        <v>41</v>
      </c>
      <c r="B17" t="s">
        <v>83</v>
      </c>
      <c r="C17">
        <v>18</v>
      </c>
      <c r="D17">
        <v>7</v>
      </c>
      <c r="E17">
        <f t="shared" si="0"/>
        <v>25</v>
      </c>
      <c r="F17">
        <v>2</v>
      </c>
    </row>
    <row r="18" spans="1:6" x14ac:dyDescent="0.25">
      <c r="A18" t="s">
        <v>43</v>
      </c>
      <c r="B18" t="s">
        <v>83</v>
      </c>
      <c r="C18">
        <v>15</v>
      </c>
      <c r="D18">
        <v>10</v>
      </c>
      <c r="E18">
        <f t="shared" si="0"/>
        <v>25</v>
      </c>
      <c r="F18">
        <v>2</v>
      </c>
    </row>
    <row r="19" spans="1:6" x14ac:dyDescent="0.25">
      <c r="A19" t="s">
        <v>45</v>
      </c>
      <c r="B19" t="s">
        <v>83</v>
      </c>
      <c r="C19">
        <v>11</v>
      </c>
      <c r="D19">
        <v>10</v>
      </c>
      <c r="E19">
        <f t="shared" si="0"/>
        <v>21</v>
      </c>
      <c r="F19">
        <v>2</v>
      </c>
    </row>
    <row r="20" spans="1:6" x14ac:dyDescent="0.25">
      <c r="A20" t="s">
        <v>91</v>
      </c>
      <c r="B20" t="s">
        <v>87</v>
      </c>
      <c r="C20">
        <v>2</v>
      </c>
      <c r="D20">
        <v>3</v>
      </c>
      <c r="E20">
        <f t="shared" si="0"/>
        <v>5</v>
      </c>
      <c r="F20">
        <v>2</v>
      </c>
    </row>
    <row r="21" spans="1:6" x14ac:dyDescent="0.25">
      <c r="A21" t="s">
        <v>91</v>
      </c>
      <c r="B21" t="s">
        <v>85</v>
      </c>
      <c r="C21">
        <v>1</v>
      </c>
      <c r="D21">
        <v>12</v>
      </c>
      <c r="E21">
        <f t="shared" si="0"/>
        <v>13</v>
      </c>
      <c r="F21">
        <v>2</v>
      </c>
    </row>
    <row r="22" spans="1:6" x14ac:dyDescent="0.25">
      <c r="C22">
        <f>SUM(C14:C21)</f>
        <v>72</v>
      </c>
      <c r="D22">
        <f>SUM(D14:D21)</f>
        <v>79</v>
      </c>
      <c r="E22">
        <f t="shared" ref="E22" si="2">SUM(E14:E21)</f>
        <v>151</v>
      </c>
      <c r="F22">
        <f>SUM(F14:F21)</f>
        <v>16</v>
      </c>
    </row>
    <row r="24" spans="1:6" x14ac:dyDescent="0.25">
      <c r="A24" t="s">
        <v>81</v>
      </c>
      <c r="B24" t="s">
        <v>82</v>
      </c>
      <c r="C24" t="s">
        <v>1</v>
      </c>
      <c r="D24" t="s">
        <v>2</v>
      </c>
      <c r="E24" t="s">
        <v>3</v>
      </c>
      <c r="F24" t="s">
        <v>17</v>
      </c>
    </row>
    <row r="25" spans="1:6" x14ac:dyDescent="0.25">
      <c r="A25" t="s">
        <v>48</v>
      </c>
      <c r="B25" t="s">
        <v>83</v>
      </c>
      <c r="C25">
        <v>9</v>
      </c>
      <c r="D25">
        <v>13</v>
      </c>
      <c r="E25">
        <f t="shared" si="0"/>
        <v>22</v>
      </c>
      <c r="F25">
        <v>2</v>
      </c>
    </row>
    <row r="26" spans="1:6" x14ac:dyDescent="0.25">
      <c r="A26" t="s">
        <v>49</v>
      </c>
      <c r="B26" t="s">
        <v>83</v>
      </c>
      <c r="C26">
        <v>12</v>
      </c>
      <c r="D26">
        <v>11</v>
      </c>
      <c r="E26">
        <f t="shared" si="0"/>
        <v>23</v>
      </c>
      <c r="F26">
        <v>2</v>
      </c>
    </row>
    <row r="27" spans="1:6" x14ac:dyDescent="0.25">
      <c r="A27" t="s">
        <v>50</v>
      </c>
      <c r="B27" t="s">
        <v>83</v>
      </c>
      <c r="C27">
        <v>8</v>
      </c>
      <c r="D27">
        <v>14</v>
      </c>
      <c r="E27">
        <f t="shared" si="0"/>
        <v>22</v>
      </c>
      <c r="F27">
        <v>2</v>
      </c>
    </row>
    <row r="28" spans="1:6" x14ac:dyDescent="0.25">
      <c r="A28" t="s">
        <v>51</v>
      </c>
      <c r="B28" t="s">
        <v>83</v>
      </c>
      <c r="C28">
        <v>7</v>
      </c>
      <c r="D28">
        <v>15</v>
      </c>
      <c r="E28">
        <f t="shared" si="0"/>
        <v>22</v>
      </c>
      <c r="F28">
        <v>2</v>
      </c>
    </row>
    <row r="29" spans="1:6" x14ac:dyDescent="0.25">
      <c r="A29" t="s">
        <v>52</v>
      </c>
      <c r="B29" t="s">
        <v>83</v>
      </c>
      <c r="C29">
        <v>8</v>
      </c>
      <c r="D29">
        <v>7</v>
      </c>
      <c r="E29">
        <f t="shared" si="0"/>
        <v>15</v>
      </c>
      <c r="F29">
        <v>2</v>
      </c>
    </row>
    <row r="30" spans="1:6" x14ac:dyDescent="0.25">
      <c r="A30" t="s">
        <v>53</v>
      </c>
      <c r="B30" t="s">
        <v>83</v>
      </c>
      <c r="C30">
        <v>11</v>
      </c>
      <c r="D30">
        <v>9</v>
      </c>
      <c r="E30">
        <f t="shared" si="0"/>
        <v>20</v>
      </c>
      <c r="F30">
        <v>2</v>
      </c>
    </row>
    <row r="31" spans="1:6" x14ac:dyDescent="0.25">
      <c r="A31" t="s">
        <v>54</v>
      </c>
      <c r="B31" t="s">
        <v>83</v>
      </c>
      <c r="C31">
        <v>13</v>
      </c>
      <c r="D31">
        <v>8</v>
      </c>
      <c r="E31">
        <f t="shared" si="0"/>
        <v>21</v>
      </c>
      <c r="F31">
        <v>2</v>
      </c>
    </row>
    <row r="32" spans="1:6" x14ac:dyDescent="0.25">
      <c r="A32" t="s">
        <v>55</v>
      </c>
      <c r="B32" t="s">
        <v>83</v>
      </c>
      <c r="C32">
        <v>8</v>
      </c>
      <c r="D32">
        <v>7</v>
      </c>
      <c r="E32">
        <f t="shared" si="0"/>
        <v>15</v>
      </c>
      <c r="F32">
        <v>2</v>
      </c>
    </row>
    <row r="33" spans="1:6" x14ac:dyDescent="0.25">
      <c r="A33" t="s">
        <v>48</v>
      </c>
      <c r="B33" t="s">
        <v>85</v>
      </c>
      <c r="C33">
        <v>1</v>
      </c>
      <c r="D33">
        <v>6</v>
      </c>
      <c r="E33">
        <f t="shared" si="0"/>
        <v>7</v>
      </c>
      <c r="F33">
        <v>2</v>
      </c>
    </row>
    <row r="34" spans="1:6" x14ac:dyDescent="0.25">
      <c r="A34" t="s">
        <v>55</v>
      </c>
      <c r="B34" t="s">
        <v>85</v>
      </c>
      <c r="C34">
        <v>1</v>
      </c>
      <c r="D34">
        <v>7</v>
      </c>
      <c r="E34">
        <f t="shared" si="0"/>
        <v>8</v>
      </c>
      <c r="F34">
        <v>2</v>
      </c>
    </row>
    <row r="35" spans="1:6" x14ac:dyDescent="0.25">
      <c r="C35">
        <f>SUM(C25:C34)</f>
        <v>78</v>
      </c>
      <c r="D35">
        <f>SUM(D25:D34)</f>
        <v>97</v>
      </c>
      <c r="E35">
        <f t="shared" ref="E35" si="3">SUM(E25:E34)</f>
        <v>175</v>
      </c>
      <c r="F35">
        <f>SUM(F25:F34)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6.7109375" bestFit="1" customWidth="1"/>
    <col min="2" max="2" width="24.85546875" bestFit="1" customWidth="1"/>
    <col min="3" max="4" width="3" bestFit="1" customWidth="1"/>
    <col min="5" max="5" width="7.42578125" bestFit="1" customWidth="1"/>
    <col min="6" max="6" width="5.42578125" bestFit="1" customWidth="1"/>
    <col min="9" max="9" width="16.28515625" bestFit="1" customWidth="1"/>
    <col min="10" max="10" width="5.42578125" bestFit="1" customWidth="1"/>
    <col min="11" max="11" width="12.42578125" bestFit="1" customWidth="1"/>
  </cols>
  <sheetData>
    <row r="1" spans="1:11" x14ac:dyDescent="0.25">
      <c r="A1" t="s">
        <v>0</v>
      </c>
      <c r="B1" t="s">
        <v>16</v>
      </c>
      <c r="C1" t="s">
        <v>1</v>
      </c>
      <c r="D1" t="s">
        <v>2</v>
      </c>
      <c r="E1" t="s">
        <v>3</v>
      </c>
      <c r="F1" t="s">
        <v>17</v>
      </c>
      <c r="I1" t="s">
        <v>16</v>
      </c>
      <c r="J1" t="s">
        <v>17</v>
      </c>
      <c r="K1" t="s">
        <v>18</v>
      </c>
    </row>
    <row r="2" spans="1:11" x14ac:dyDescent="0.25">
      <c r="A2" t="s">
        <v>92</v>
      </c>
      <c r="B2" t="s">
        <v>93</v>
      </c>
      <c r="C2">
        <v>4</v>
      </c>
      <c r="D2">
        <v>7</v>
      </c>
      <c r="E2">
        <f>SUM(C2:D2)</f>
        <v>11</v>
      </c>
      <c r="F2">
        <f>IF(E2&gt;22,4,2)</f>
        <v>2</v>
      </c>
      <c r="I2" t="s">
        <v>94</v>
      </c>
      <c r="J2">
        <f>F27</f>
        <v>2</v>
      </c>
      <c r="K2" t="s">
        <v>27</v>
      </c>
    </row>
    <row r="3" spans="1:11" x14ac:dyDescent="0.25">
      <c r="A3" t="s">
        <v>95</v>
      </c>
      <c r="B3" t="s">
        <v>93</v>
      </c>
      <c r="C3">
        <v>14</v>
      </c>
      <c r="D3">
        <v>12</v>
      </c>
      <c r="E3">
        <f t="shared" ref="E3:E23" si="0">SUM(C3:D3)</f>
        <v>26</v>
      </c>
      <c r="F3">
        <f t="shared" ref="F3:F4" si="1">IF(E3&gt;22,4,2)</f>
        <v>4</v>
      </c>
      <c r="I3" t="s">
        <v>96</v>
      </c>
      <c r="J3">
        <f>SUM(F2:F4,F15:F19,F28:F31)</f>
        <v>42</v>
      </c>
      <c r="K3" t="s">
        <v>69</v>
      </c>
    </row>
    <row r="4" spans="1:11" x14ac:dyDescent="0.25">
      <c r="A4" t="s">
        <v>97</v>
      </c>
      <c r="B4" t="s">
        <v>93</v>
      </c>
      <c r="C4">
        <v>18</v>
      </c>
      <c r="D4">
        <v>7</v>
      </c>
      <c r="E4">
        <f t="shared" si="0"/>
        <v>25</v>
      </c>
      <c r="F4">
        <f t="shared" si="1"/>
        <v>4</v>
      </c>
      <c r="I4" t="s">
        <v>98</v>
      </c>
      <c r="J4">
        <f>SUM(F5:F8)</f>
        <v>8</v>
      </c>
      <c r="K4" t="s">
        <v>99</v>
      </c>
    </row>
    <row r="5" spans="1:11" x14ac:dyDescent="0.25">
      <c r="A5" t="s">
        <v>100</v>
      </c>
      <c r="B5" t="s">
        <v>98</v>
      </c>
      <c r="C5">
        <v>14</v>
      </c>
      <c r="D5">
        <v>10</v>
      </c>
      <c r="E5">
        <f t="shared" si="0"/>
        <v>24</v>
      </c>
      <c r="F5">
        <v>2</v>
      </c>
      <c r="I5" t="s">
        <v>101</v>
      </c>
      <c r="J5">
        <f>F9</f>
        <v>2</v>
      </c>
      <c r="K5" t="s">
        <v>22</v>
      </c>
    </row>
    <row r="6" spans="1:11" x14ac:dyDescent="0.25">
      <c r="A6" t="s">
        <v>102</v>
      </c>
      <c r="B6" t="s">
        <v>98</v>
      </c>
      <c r="C6">
        <v>10</v>
      </c>
      <c r="D6">
        <v>12</v>
      </c>
      <c r="E6">
        <f t="shared" si="0"/>
        <v>22</v>
      </c>
      <c r="F6">
        <v>2</v>
      </c>
      <c r="I6" t="s">
        <v>103</v>
      </c>
      <c r="J6">
        <f>F13</f>
        <v>2</v>
      </c>
      <c r="K6" t="s">
        <v>104</v>
      </c>
    </row>
    <row r="7" spans="1:11" x14ac:dyDescent="0.25">
      <c r="A7" t="s">
        <v>105</v>
      </c>
      <c r="B7" t="s">
        <v>98</v>
      </c>
      <c r="C7">
        <v>11</v>
      </c>
      <c r="D7">
        <v>13</v>
      </c>
      <c r="E7">
        <f t="shared" si="0"/>
        <v>24</v>
      </c>
      <c r="F7">
        <v>2</v>
      </c>
      <c r="I7" t="s">
        <v>106</v>
      </c>
      <c r="J7">
        <f>F14</f>
        <v>2</v>
      </c>
      <c r="K7" t="s">
        <v>99</v>
      </c>
    </row>
    <row r="8" spans="1:11" x14ac:dyDescent="0.25">
      <c r="A8" t="s">
        <v>92</v>
      </c>
      <c r="B8" t="s">
        <v>98</v>
      </c>
      <c r="C8">
        <v>6</v>
      </c>
      <c r="D8">
        <v>6</v>
      </c>
      <c r="E8">
        <f t="shared" si="0"/>
        <v>12</v>
      </c>
      <c r="F8">
        <v>2</v>
      </c>
      <c r="I8" t="s">
        <v>107</v>
      </c>
      <c r="J8">
        <f>SUM(F23:F25)</f>
        <v>6</v>
      </c>
      <c r="K8" t="s">
        <v>34</v>
      </c>
    </row>
    <row r="9" spans="1:11" x14ac:dyDescent="0.25">
      <c r="A9" t="s">
        <v>108</v>
      </c>
      <c r="B9" t="s">
        <v>101</v>
      </c>
      <c r="C9">
        <v>10</v>
      </c>
      <c r="D9">
        <v>17</v>
      </c>
      <c r="E9">
        <f t="shared" si="0"/>
        <v>27</v>
      </c>
      <c r="F9">
        <v>2</v>
      </c>
      <c r="I9" t="s">
        <v>85</v>
      </c>
      <c r="J9">
        <f>F27</f>
        <v>2</v>
      </c>
      <c r="K9" t="s">
        <v>86</v>
      </c>
    </row>
    <row r="10" spans="1:11" x14ac:dyDescent="0.25">
      <c r="C10">
        <f>SUM(C2:C9)</f>
        <v>87</v>
      </c>
      <c r="D10">
        <f>SUM(D2:D9)</f>
        <v>84</v>
      </c>
      <c r="E10">
        <f t="shared" ref="E10:F10" si="2">SUM(E2:E9)</f>
        <v>171</v>
      </c>
      <c r="F10">
        <f t="shared" si="2"/>
        <v>20</v>
      </c>
      <c r="J10">
        <f>SUM(J2:J9)</f>
        <v>66</v>
      </c>
    </row>
    <row r="12" spans="1:11" x14ac:dyDescent="0.25">
      <c r="A12" t="s">
        <v>0</v>
      </c>
      <c r="B12" t="s">
        <v>16</v>
      </c>
      <c r="C12" t="s">
        <v>1</v>
      </c>
      <c r="D12" t="s">
        <v>2</v>
      </c>
      <c r="E12" t="s">
        <v>3</v>
      </c>
      <c r="F12" t="s">
        <v>17</v>
      </c>
    </row>
    <row r="13" spans="1:11" x14ac:dyDescent="0.25">
      <c r="A13" t="s">
        <v>109</v>
      </c>
      <c r="B13" t="s">
        <v>110</v>
      </c>
      <c r="C13">
        <v>6</v>
      </c>
      <c r="D13">
        <v>6</v>
      </c>
      <c r="E13">
        <f t="shared" si="0"/>
        <v>12</v>
      </c>
      <c r="F13">
        <v>2</v>
      </c>
    </row>
    <row r="14" spans="1:11" x14ac:dyDescent="0.25">
      <c r="A14" t="s">
        <v>111</v>
      </c>
      <c r="B14" t="s">
        <v>106</v>
      </c>
      <c r="C14">
        <v>3</v>
      </c>
      <c r="D14">
        <v>13</v>
      </c>
      <c r="E14">
        <f t="shared" si="0"/>
        <v>16</v>
      </c>
      <c r="F14">
        <v>2</v>
      </c>
    </row>
    <row r="15" spans="1:11" x14ac:dyDescent="0.25">
      <c r="A15" t="s">
        <v>112</v>
      </c>
      <c r="B15" t="s">
        <v>113</v>
      </c>
      <c r="C15">
        <v>12</v>
      </c>
      <c r="D15">
        <v>12</v>
      </c>
      <c r="E15">
        <f t="shared" si="0"/>
        <v>24</v>
      </c>
      <c r="F15">
        <f>IF(E15&gt;22,4,2)</f>
        <v>4</v>
      </c>
    </row>
    <row r="16" spans="1:11" x14ac:dyDescent="0.25">
      <c r="A16" t="s">
        <v>114</v>
      </c>
      <c r="B16" t="s">
        <v>113</v>
      </c>
      <c r="C16">
        <v>9</v>
      </c>
      <c r="D16">
        <v>16</v>
      </c>
      <c r="E16">
        <f t="shared" si="0"/>
        <v>25</v>
      </c>
      <c r="F16">
        <f t="shared" ref="F16:F19" si="3">IF(E16&gt;22,4,2)</f>
        <v>4</v>
      </c>
    </row>
    <row r="17" spans="1:6" x14ac:dyDescent="0.25">
      <c r="A17" t="s">
        <v>115</v>
      </c>
      <c r="B17" t="s">
        <v>113</v>
      </c>
      <c r="C17">
        <v>9</v>
      </c>
      <c r="D17">
        <v>15</v>
      </c>
      <c r="E17">
        <f t="shared" si="0"/>
        <v>24</v>
      </c>
      <c r="F17">
        <f t="shared" si="3"/>
        <v>4</v>
      </c>
    </row>
    <row r="18" spans="1:6" x14ac:dyDescent="0.25">
      <c r="A18" t="s">
        <v>116</v>
      </c>
      <c r="B18" t="s">
        <v>113</v>
      </c>
      <c r="C18">
        <v>18</v>
      </c>
      <c r="D18">
        <v>7</v>
      </c>
      <c r="E18">
        <f t="shared" si="0"/>
        <v>25</v>
      </c>
      <c r="F18">
        <f t="shared" si="3"/>
        <v>4</v>
      </c>
    </row>
    <row r="19" spans="1:6" x14ac:dyDescent="0.25">
      <c r="A19" t="s">
        <v>117</v>
      </c>
      <c r="B19" t="s">
        <v>113</v>
      </c>
      <c r="C19">
        <v>15</v>
      </c>
      <c r="D19">
        <v>10</v>
      </c>
      <c r="E19">
        <f t="shared" si="0"/>
        <v>25</v>
      </c>
      <c r="F19">
        <f t="shared" si="3"/>
        <v>4</v>
      </c>
    </row>
    <row r="20" spans="1:6" x14ac:dyDescent="0.25">
      <c r="C20">
        <f>SUM(C13:C19)</f>
        <v>72</v>
      </c>
      <c r="D20">
        <f>SUM(D13:D19)</f>
        <v>79</v>
      </c>
      <c r="E20">
        <f t="shared" ref="E20:F20" si="4">SUM(E13:E19)</f>
        <v>151</v>
      </c>
      <c r="F20">
        <f t="shared" si="4"/>
        <v>24</v>
      </c>
    </row>
    <row r="22" spans="1:6" x14ac:dyDescent="0.25">
      <c r="A22" t="s">
        <v>0</v>
      </c>
      <c r="B22" t="s">
        <v>16</v>
      </c>
      <c r="C22" t="s">
        <v>1</v>
      </c>
      <c r="D22" t="s">
        <v>2</v>
      </c>
      <c r="E22" t="s">
        <v>3</v>
      </c>
      <c r="F22" t="s">
        <v>17</v>
      </c>
    </row>
    <row r="23" spans="1:6" x14ac:dyDescent="0.25">
      <c r="A23" t="s">
        <v>53</v>
      </c>
      <c r="B23" t="s">
        <v>107</v>
      </c>
      <c r="C23">
        <v>11</v>
      </c>
      <c r="D23">
        <v>9</v>
      </c>
      <c r="E23">
        <f t="shared" si="0"/>
        <v>20</v>
      </c>
      <c r="F23">
        <v>2</v>
      </c>
    </row>
    <row r="24" spans="1:6" x14ac:dyDescent="0.25">
      <c r="A24" t="s">
        <v>54</v>
      </c>
      <c r="B24" t="s">
        <v>107</v>
      </c>
      <c r="C24">
        <v>13</v>
      </c>
      <c r="D24">
        <v>8</v>
      </c>
      <c r="E24">
        <f t="shared" ref="E24:E31" si="5">SUM(C24:D24)</f>
        <v>21</v>
      </c>
      <c r="F24">
        <v>2</v>
      </c>
    </row>
    <row r="25" spans="1:6" x14ac:dyDescent="0.25">
      <c r="A25" t="s">
        <v>55</v>
      </c>
      <c r="B25" t="s">
        <v>107</v>
      </c>
      <c r="C25">
        <v>8</v>
      </c>
      <c r="D25">
        <v>11</v>
      </c>
      <c r="E25">
        <f t="shared" si="5"/>
        <v>19</v>
      </c>
      <c r="F25">
        <v>2</v>
      </c>
    </row>
    <row r="26" spans="1:6" x14ac:dyDescent="0.25">
      <c r="A26" t="s">
        <v>48</v>
      </c>
      <c r="B26" t="s">
        <v>94</v>
      </c>
      <c r="C26">
        <v>8</v>
      </c>
      <c r="D26">
        <v>7</v>
      </c>
      <c r="E26">
        <f t="shared" si="5"/>
        <v>15</v>
      </c>
      <c r="F26">
        <v>2</v>
      </c>
    </row>
    <row r="27" spans="1:6" x14ac:dyDescent="0.25">
      <c r="A27" t="s">
        <v>48</v>
      </c>
      <c r="B27" t="s">
        <v>85</v>
      </c>
      <c r="C27">
        <v>2</v>
      </c>
      <c r="D27">
        <v>8</v>
      </c>
      <c r="E27">
        <f t="shared" si="5"/>
        <v>10</v>
      </c>
      <c r="F27">
        <v>2</v>
      </c>
    </row>
    <row r="28" spans="1:6" x14ac:dyDescent="0.25">
      <c r="A28" t="s">
        <v>49</v>
      </c>
      <c r="B28" t="s">
        <v>118</v>
      </c>
      <c r="C28">
        <v>12</v>
      </c>
      <c r="D28">
        <v>11</v>
      </c>
      <c r="E28">
        <f t="shared" si="5"/>
        <v>23</v>
      </c>
      <c r="F28">
        <f>IF(E28&gt;22,4,2)</f>
        <v>4</v>
      </c>
    </row>
    <row r="29" spans="1:6" x14ac:dyDescent="0.25">
      <c r="A29" t="s">
        <v>50</v>
      </c>
      <c r="B29" t="s">
        <v>118</v>
      </c>
      <c r="C29">
        <v>8</v>
      </c>
      <c r="D29">
        <v>14</v>
      </c>
      <c r="E29">
        <f t="shared" si="5"/>
        <v>22</v>
      </c>
      <c r="F29">
        <f t="shared" ref="F29:F31" si="6">IF(E29&gt;22,4,2)</f>
        <v>2</v>
      </c>
    </row>
    <row r="30" spans="1:6" x14ac:dyDescent="0.25">
      <c r="A30" t="s">
        <v>51</v>
      </c>
      <c r="B30" t="s">
        <v>118</v>
      </c>
      <c r="C30">
        <v>7</v>
      </c>
      <c r="D30">
        <v>15</v>
      </c>
      <c r="E30">
        <f t="shared" si="5"/>
        <v>22</v>
      </c>
      <c r="F30">
        <f t="shared" si="6"/>
        <v>2</v>
      </c>
    </row>
    <row r="31" spans="1:6" x14ac:dyDescent="0.25">
      <c r="A31" t="s">
        <v>52</v>
      </c>
      <c r="B31" t="s">
        <v>118</v>
      </c>
      <c r="C31">
        <v>9</v>
      </c>
      <c r="D31">
        <v>14</v>
      </c>
      <c r="E31">
        <f t="shared" si="5"/>
        <v>23</v>
      </c>
      <c r="F31">
        <f t="shared" si="6"/>
        <v>4</v>
      </c>
    </row>
    <row r="32" spans="1:6" x14ac:dyDescent="0.25">
      <c r="C32">
        <f>SUM(C23:C31)</f>
        <v>78</v>
      </c>
      <c r="D32">
        <f>SUM(D23:D31)</f>
        <v>97</v>
      </c>
      <c r="E32">
        <f>SUM(E23:E31)</f>
        <v>175</v>
      </c>
      <c r="F32">
        <f>SUM(F23:F31)</f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3" sqref="A33"/>
    </sheetView>
  </sheetViews>
  <sheetFormatPr defaultRowHeight="15" x14ac:dyDescent="0.25"/>
  <cols>
    <col min="1" max="1" width="10.5703125" bestFit="1" customWidth="1"/>
    <col min="2" max="2" width="26.5703125" bestFit="1" customWidth="1"/>
    <col min="5" max="5" width="23.7109375" bestFit="1" customWidth="1"/>
  </cols>
  <sheetData>
    <row r="1" spans="1:6" x14ac:dyDescent="0.25">
      <c r="A1" t="s">
        <v>119</v>
      </c>
      <c r="B1" t="s">
        <v>120</v>
      </c>
      <c r="C1" t="s">
        <v>121</v>
      </c>
      <c r="E1" t="s">
        <v>122</v>
      </c>
      <c r="F1">
        <f>ΓΠ!T18+Κ!M14+ΕΠ!J10+ΞΓ!K5</f>
        <v>745</v>
      </c>
    </row>
    <row r="2" spans="1:6" x14ac:dyDescent="0.25">
      <c r="A2" t="s">
        <v>20</v>
      </c>
      <c r="B2" t="s">
        <v>123</v>
      </c>
      <c r="C2">
        <f>ΓΠ!T2</f>
        <v>34</v>
      </c>
      <c r="E2" t="s">
        <v>124</v>
      </c>
      <c r="F2">
        <f>4*3</f>
        <v>12</v>
      </c>
    </row>
    <row r="3" spans="1:6" x14ac:dyDescent="0.25">
      <c r="A3" t="s">
        <v>22</v>
      </c>
      <c r="B3" t="s">
        <v>125</v>
      </c>
      <c r="C3">
        <f>ΓΠ!T3+ΓΠ!T4+ΓΠ!T5+ΓΠ!T6+Κ!M2+Κ!M3+Κ!M4+Κ!M5+Κ!M6+ΕΠ!J5</f>
        <v>250</v>
      </c>
      <c r="E3" t="s">
        <v>126</v>
      </c>
      <c r="F3">
        <f>SUM(F1:F2)</f>
        <v>757</v>
      </c>
    </row>
    <row r="4" spans="1:6" x14ac:dyDescent="0.25">
      <c r="A4" t="s">
        <v>27</v>
      </c>
      <c r="B4" t="s">
        <v>127</v>
      </c>
      <c r="C4">
        <f>ΓΠ!T7+ΓΠ!T8+ΓΠ!T16+Κ!M7+ΕΠ!J2</f>
        <v>117</v>
      </c>
    </row>
    <row r="5" spans="1:6" x14ac:dyDescent="0.25">
      <c r="A5" t="s">
        <v>29</v>
      </c>
      <c r="B5" t="s">
        <v>128</v>
      </c>
      <c r="C5" s="2">
        <f>ΓΠ!T9+Κ!M8+ΕΠ!J6+3</f>
        <v>64</v>
      </c>
    </row>
    <row r="6" spans="1:6" x14ac:dyDescent="0.25">
      <c r="A6" t="s">
        <v>30</v>
      </c>
      <c r="B6" t="s">
        <v>129</v>
      </c>
      <c r="C6" s="2">
        <f>ΓΠ!T10+Κ!M9+3</f>
        <v>39</v>
      </c>
    </row>
    <row r="7" spans="1:6" hidden="1" x14ac:dyDescent="0.25">
      <c r="A7" t="s">
        <v>130</v>
      </c>
      <c r="B7" t="s">
        <v>131</v>
      </c>
      <c r="C7" s="3">
        <v>0</v>
      </c>
    </row>
    <row r="8" spans="1:6" x14ac:dyDescent="0.25">
      <c r="A8" t="s">
        <v>40</v>
      </c>
      <c r="B8" t="s">
        <v>132</v>
      </c>
      <c r="C8" s="3">
        <f>ΓΠ!T14+Κ!M10</f>
        <v>18</v>
      </c>
    </row>
    <row r="9" spans="1:6" hidden="1" x14ac:dyDescent="0.25">
      <c r="A9" t="s">
        <v>133</v>
      </c>
      <c r="B9" t="s">
        <v>134</v>
      </c>
      <c r="C9" s="3">
        <v>0</v>
      </c>
    </row>
    <row r="10" spans="1:6" x14ac:dyDescent="0.25">
      <c r="A10" t="s">
        <v>86</v>
      </c>
      <c r="B10" t="s">
        <v>135</v>
      </c>
      <c r="C10">
        <f>ΞΓ!K3+ΕΠ!J9</f>
        <v>11</v>
      </c>
    </row>
    <row r="11" spans="1:6" x14ac:dyDescent="0.25">
      <c r="A11" t="s">
        <v>84</v>
      </c>
      <c r="B11" t="s">
        <v>136</v>
      </c>
      <c r="C11">
        <f>ΞΓ!K2</f>
        <v>49</v>
      </c>
    </row>
    <row r="12" spans="1:6" x14ac:dyDescent="0.25">
      <c r="A12" t="s">
        <v>88</v>
      </c>
      <c r="B12" t="s">
        <v>137</v>
      </c>
      <c r="C12">
        <f>ΞΓ!K4</f>
        <v>5</v>
      </c>
    </row>
    <row r="13" spans="1:6" x14ac:dyDescent="0.25">
      <c r="A13" t="s">
        <v>99</v>
      </c>
      <c r="B13" t="s">
        <v>138</v>
      </c>
      <c r="C13">
        <f>ΕΠ!J4+ΕΠ!J7</f>
        <v>10</v>
      </c>
    </row>
    <row r="14" spans="1:6" x14ac:dyDescent="0.25">
      <c r="A14" t="s">
        <v>34</v>
      </c>
      <c r="B14" t="s">
        <v>139</v>
      </c>
      <c r="C14">
        <f>ΓΠ!T11+Κ!M13+ΕΠ!J8</f>
        <v>26</v>
      </c>
    </row>
    <row r="15" spans="1:6" x14ac:dyDescent="0.25">
      <c r="A15" t="s">
        <v>47</v>
      </c>
      <c r="B15" t="s">
        <v>140</v>
      </c>
      <c r="C15">
        <f>ΓΠ!T17</f>
        <v>16</v>
      </c>
    </row>
    <row r="16" spans="1:6" x14ac:dyDescent="0.25">
      <c r="A16" t="s">
        <v>38</v>
      </c>
      <c r="B16" t="s">
        <v>141</v>
      </c>
      <c r="C16">
        <f>ΓΠ!T13</f>
        <v>34</v>
      </c>
    </row>
    <row r="17" spans="1:3" hidden="1" x14ac:dyDescent="0.25">
      <c r="A17" t="s">
        <v>142</v>
      </c>
      <c r="B17" t="s">
        <v>143</v>
      </c>
      <c r="C17">
        <v>0</v>
      </c>
    </row>
    <row r="18" spans="1:3" hidden="1" x14ac:dyDescent="0.25">
      <c r="A18" t="s">
        <v>144</v>
      </c>
      <c r="B18" t="s">
        <v>145</v>
      </c>
      <c r="C18">
        <v>0</v>
      </c>
    </row>
    <row r="19" spans="1:3" hidden="1" x14ac:dyDescent="0.25">
      <c r="A19" t="s">
        <v>146</v>
      </c>
      <c r="B19" t="s">
        <v>147</v>
      </c>
      <c r="C19">
        <v>0</v>
      </c>
    </row>
    <row r="20" spans="1:3" x14ac:dyDescent="0.25">
      <c r="A20" t="s">
        <v>148</v>
      </c>
      <c r="B20" t="s">
        <v>149</v>
      </c>
      <c r="C20">
        <v>0</v>
      </c>
    </row>
    <row r="21" spans="1:3" hidden="1" x14ac:dyDescent="0.25">
      <c r="A21" t="s">
        <v>150</v>
      </c>
      <c r="B21" t="s">
        <v>151</v>
      </c>
      <c r="C21">
        <v>0</v>
      </c>
    </row>
    <row r="22" spans="1:3" hidden="1" x14ac:dyDescent="0.25">
      <c r="A22" t="s">
        <v>152</v>
      </c>
      <c r="B22" t="s">
        <v>153</v>
      </c>
      <c r="C22">
        <v>0</v>
      </c>
    </row>
    <row r="23" spans="1:3" hidden="1" x14ac:dyDescent="0.25">
      <c r="A23" t="s">
        <v>154</v>
      </c>
      <c r="B23" t="s">
        <v>155</v>
      </c>
      <c r="C23">
        <v>0</v>
      </c>
    </row>
    <row r="24" spans="1:3" x14ac:dyDescent="0.25">
      <c r="A24" t="s">
        <v>156</v>
      </c>
      <c r="B24" t="s">
        <v>157</v>
      </c>
      <c r="C24">
        <f>ΓΠ!T12+Κ!M11</f>
        <v>18</v>
      </c>
    </row>
    <row r="25" spans="1:3" x14ac:dyDescent="0.25">
      <c r="A25" t="s">
        <v>42</v>
      </c>
      <c r="B25" t="s">
        <v>158</v>
      </c>
      <c r="C25">
        <f>ΓΠ!T15</f>
        <v>12</v>
      </c>
    </row>
    <row r="26" spans="1:3" hidden="1" x14ac:dyDescent="0.25">
      <c r="A26" t="s">
        <v>159</v>
      </c>
      <c r="C26">
        <v>0</v>
      </c>
    </row>
    <row r="27" spans="1:3" hidden="1" x14ac:dyDescent="0.25">
      <c r="A27" t="s">
        <v>160</v>
      </c>
      <c r="C27">
        <v>0</v>
      </c>
    </row>
    <row r="28" spans="1:3" hidden="1" x14ac:dyDescent="0.25">
      <c r="A28" t="s">
        <v>161</v>
      </c>
      <c r="C28">
        <v>0</v>
      </c>
    </row>
    <row r="29" spans="1:3" hidden="1" x14ac:dyDescent="0.25">
      <c r="A29" t="s">
        <v>162</v>
      </c>
      <c r="C29">
        <v>0</v>
      </c>
    </row>
    <row r="30" spans="1:3" hidden="1" x14ac:dyDescent="0.25">
      <c r="A30" t="s">
        <v>163</v>
      </c>
      <c r="C30">
        <v>0</v>
      </c>
    </row>
    <row r="31" spans="1:3" x14ac:dyDescent="0.25">
      <c r="A31" t="s">
        <v>69</v>
      </c>
      <c r="B31" t="s">
        <v>164</v>
      </c>
      <c r="C31" s="2">
        <f>Κ!M12+ΕΠ!J3+6</f>
        <v>54</v>
      </c>
    </row>
    <row r="32" spans="1:3" x14ac:dyDescent="0.25">
      <c r="C32">
        <f>SUM(C2:C31)</f>
        <v>757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ΓΠ</vt:lpstr>
      <vt:lpstr>Κ</vt:lpstr>
      <vt:lpstr>ΞΓ</vt:lpstr>
      <vt:lpstr>ΕΠ</vt:lpstr>
      <vt:lpstr>Ειδικότητες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Δημήτρης</cp:lastModifiedBy>
  <dcterms:created xsi:type="dcterms:W3CDTF">2010-10-03T21:23:07Z</dcterms:created>
  <dcterms:modified xsi:type="dcterms:W3CDTF">2010-10-03T21:24:34Z</dcterms:modified>
</cp:coreProperties>
</file>